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 tabRatio="744" activeTab="11"/>
  </bookViews>
  <sheets>
    <sheet name="VELOCIDAD" sheetId="3" r:id="rId1"/>
    <sheet name="MEDIO FONDO" sheetId="4" r:id="rId2"/>
    <sheet name="FONDO" sheetId="5" r:id="rId3"/>
    <sheet name="VALLAS" sheetId="6" r:id="rId4"/>
    <sheet name="RUTA" sheetId="7" r:id="rId5"/>
    <sheet name="SALTOS" sheetId="8" r:id="rId6"/>
    <sheet name="LANZAMIENTOS" sheetId="9" r:id="rId7"/>
    <sheet name="COMBINADAS" sheetId="11" r:id="rId8"/>
    <sheet name="MARCHA" sheetId="13" r:id="rId9"/>
    <sheet name="RELEVOS" sheetId="14" r:id="rId10"/>
    <sheet name="RANKING" sheetId="10" r:id="rId11"/>
    <sheet name="CLUBES" sheetId="12" r:id="rId12"/>
  </sheets>
  <calcPr calcId="145621"/>
</workbook>
</file>

<file path=xl/calcChain.xml><?xml version="1.0" encoding="utf-8"?>
<calcChain xmlns="http://schemas.openxmlformats.org/spreadsheetml/2006/main">
  <c r="L43" i="10" l="1"/>
  <c r="L19" i="10"/>
  <c r="L2" i="10"/>
  <c r="L3" i="10"/>
  <c r="L4" i="10"/>
  <c r="L5" i="10"/>
  <c r="L7" i="10"/>
  <c r="L8" i="10"/>
  <c r="L6" i="10"/>
  <c r="L11" i="10"/>
  <c r="L12" i="10"/>
  <c r="L13" i="10"/>
  <c r="L14" i="10"/>
  <c r="L15" i="10"/>
  <c r="L9" i="10"/>
  <c r="L18" i="10"/>
  <c r="L20" i="10"/>
  <c r="L21" i="10"/>
  <c r="L22" i="10"/>
  <c r="L23" i="10"/>
  <c r="L24" i="10"/>
  <c r="L25" i="10"/>
  <c r="L26" i="10"/>
  <c r="L27" i="10"/>
  <c r="L28" i="10"/>
  <c r="L29" i="10"/>
  <c r="L16" i="10"/>
  <c r="L31" i="10"/>
  <c r="L32" i="10"/>
  <c r="L33" i="10"/>
  <c r="L34" i="10"/>
  <c r="L35" i="10"/>
  <c r="L36" i="10"/>
  <c r="L37" i="10"/>
  <c r="L38" i="10"/>
  <c r="L17" i="10"/>
  <c r="L39" i="10"/>
  <c r="L40" i="10"/>
  <c r="L41" i="10"/>
  <c r="L30" i="10"/>
  <c r="L42" i="10"/>
  <c r="L10" i="10"/>
  <c r="L2" i="12"/>
  <c r="K9" i="12"/>
  <c r="G15" i="7"/>
  <c r="G16" i="7"/>
  <c r="G17" i="7"/>
  <c r="G28" i="7"/>
  <c r="G27" i="7"/>
  <c r="G26" i="7"/>
  <c r="G25" i="7"/>
  <c r="G24" i="7"/>
  <c r="G23" i="7"/>
  <c r="G22" i="7"/>
  <c r="O24" i="7"/>
  <c r="O23" i="7"/>
  <c r="O22" i="7"/>
  <c r="O14" i="7"/>
  <c r="O13" i="7"/>
  <c r="O12" i="7"/>
  <c r="O5" i="7"/>
  <c r="O4" i="7"/>
  <c r="O3" i="7"/>
  <c r="O2" i="7"/>
  <c r="J25" i="14"/>
  <c r="J26" i="14"/>
  <c r="J2" i="14"/>
  <c r="J4" i="14"/>
  <c r="J15" i="14"/>
  <c r="J14" i="14"/>
  <c r="J17" i="14"/>
  <c r="J16" i="14"/>
  <c r="J13" i="14"/>
  <c r="J3" i="14"/>
  <c r="J24" i="14"/>
  <c r="J23" i="14"/>
  <c r="P13" i="9"/>
  <c r="J9" i="12"/>
  <c r="L3" i="12"/>
  <c r="L4" i="12"/>
  <c r="L5" i="12"/>
  <c r="L6" i="12"/>
  <c r="L7" i="12"/>
  <c r="G19" i="13"/>
  <c r="G18" i="13"/>
  <c r="G17" i="13"/>
  <c r="G16" i="13"/>
  <c r="G15" i="13"/>
  <c r="G14" i="13"/>
  <c r="G13" i="13"/>
  <c r="C44" i="10"/>
  <c r="D44" i="10"/>
  <c r="E44" i="10"/>
  <c r="F44" i="10"/>
  <c r="G44" i="10"/>
  <c r="H44" i="10"/>
  <c r="I44" i="10"/>
  <c r="J44" i="10"/>
  <c r="G8" i="13"/>
  <c r="G7" i="13"/>
  <c r="G6" i="13"/>
  <c r="G5" i="13"/>
  <c r="G4" i="13"/>
  <c r="G3" i="13"/>
  <c r="G2" i="13"/>
  <c r="B44" i="10"/>
  <c r="B9" i="12"/>
  <c r="C9" i="12"/>
  <c r="D9" i="12"/>
  <c r="E9" i="12"/>
  <c r="F9" i="12"/>
  <c r="G9" i="12"/>
  <c r="H9" i="12"/>
  <c r="I9" i="12"/>
  <c r="G5" i="5"/>
  <c r="G4" i="5"/>
  <c r="G3" i="5"/>
  <c r="G2" i="5"/>
  <c r="G13" i="5"/>
  <c r="G14" i="5"/>
  <c r="G15" i="5"/>
  <c r="G24" i="5"/>
  <c r="G25" i="5"/>
  <c r="G26" i="5"/>
  <c r="N3" i="5"/>
  <c r="N2" i="5"/>
  <c r="N14" i="5"/>
  <c r="N13" i="5"/>
  <c r="P31" i="9"/>
  <c r="P30" i="9"/>
  <c r="P29" i="9"/>
  <c r="P28" i="9"/>
  <c r="P27" i="9"/>
  <c r="P26" i="9"/>
  <c r="P25" i="9"/>
  <c r="P24" i="9"/>
  <c r="G31" i="9"/>
  <c r="G30" i="9"/>
  <c r="G29" i="9"/>
  <c r="G28" i="9"/>
  <c r="G27" i="9"/>
  <c r="G26" i="9"/>
  <c r="G25" i="9"/>
  <c r="G24" i="9"/>
  <c r="O21" i="8"/>
  <c r="O20" i="8"/>
  <c r="O19" i="8"/>
  <c r="O18" i="8"/>
  <c r="O17" i="8"/>
  <c r="O16" i="8"/>
  <c r="O15" i="8"/>
  <c r="O14" i="8"/>
  <c r="O13" i="8"/>
  <c r="O10" i="8"/>
  <c r="O9" i="8"/>
  <c r="O8" i="8"/>
  <c r="O7" i="8"/>
  <c r="O6" i="8"/>
  <c r="O5" i="8"/>
  <c r="O4" i="8"/>
  <c r="O3" i="8"/>
  <c r="O2" i="8"/>
  <c r="G21" i="8"/>
  <c r="G20" i="8"/>
  <c r="G19" i="8"/>
  <c r="G18" i="8"/>
  <c r="G17" i="8"/>
  <c r="G16" i="8"/>
  <c r="G15" i="8"/>
  <c r="G14" i="8"/>
  <c r="G13" i="8"/>
  <c r="G10" i="8"/>
  <c r="G9" i="8"/>
  <c r="G8" i="8"/>
  <c r="G7" i="8"/>
  <c r="G6" i="8"/>
  <c r="G5" i="8"/>
  <c r="G4" i="8"/>
  <c r="G3" i="8"/>
  <c r="G2" i="8"/>
  <c r="L44" i="10" l="1"/>
  <c r="L9" i="12"/>
  <c r="G7" i="7" l="1"/>
  <c r="G8" i="7"/>
  <c r="G6" i="7"/>
  <c r="G5" i="7"/>
  <c r="G14" i="7"/>
  <c r="G13" i="7"/>
  <c r="G12" i="7"/>
  <c r="G4" i="7"/>
  <c r="G3" i="7"/>
  <c r="G2" i="7"/>
  <c r="G20" i="9" l="1"/>
  <c r="G19" i="9"/>
  <c r="G18" i="9"/>
  <c r="G17" i="9"/>
  <c r="G16" i="9"/>
  <c r="G15" i="9"/>
  <c r="G14" i="9"/>
  <c r="G13" i="9"/>
  <c r="G9" i="9"/>
  <c r="G8" i="9"/>
  <c r="G7" i="9"/>
  <c r="G6" i="9"/>
  <c r="G5" i="9"/>
  <c r="G4" i="9"/>
  <c r="G3" i="9"/>
  <c r="G2" i="9"/>
  <c r="P20" i="9"/>
  <c r="P19" i="9"/>
  <c r="P18" i="9"/>
  <c r="P17" i="9"/>
  <c r="P16" i="9"/>
  <c r="P15" i="9"/>
  <c r="P14" i="9"/>
  <c r="P10" i="6"/>
  <c r="P9" i="6"/>
  <c r="P8" i="6"/>
  <c r="P7" i="6"/>
  <c r="P6" i="6"/>
  <c r="P5" i="6"/>
  <c r="P4" i="6"/>
  <c r="P3" i="6"/>
  <c r="P2" i="6"/>
  <c r="G21" i="6"/>
  <c r="G20" i="6"/>
  <c r="G19" i="6"/>
  <c r="G18" i="6"/>
  <c r="G17" i="6"/>
  <c r="G16" i="6"/>
  <c r="G15" i="6"/>
  <c r="G14" i="6"/>
  <c r="G13" i="6"/>
  <c r="G10" i="6"/>
  <c r="G9" i="6"/>
  <c r="G8" i="6"/>
  <c r="G7" i="6"/>
  <c r="G6" i="6"/>
  <c r="G5" i="6"/>
  <c r="G4" i="6"/>
  <c r="G3" i="6"/>
  <c r="G2" i="6"/>
  <c r="P9" i="9"/>
  <c r="P8" i="9"/>
  <c r="P7" i="9"/>
  <c r="P6" i="9"/>
  <c r="P5" i="9"/>
  <c r="P4" i="9"/>
  <c r="P3" i="9"/>
  <c r="P2" i="9"/>
  <c r="G5" i="4" l="1"/>
  <c r="G4" i="4"/>
  <c r="G16" i="4"/>
  <c r="G27" i="4"/>
  <c r="G26" i="4"/>
  <c r="G25" i="4"/>
  <c r="G24" i="4"/>
  <c r="G15" i="4"/>
  <c r="G14" i="4"/>
  <c r="G13" i="4"/>
  <c r="N24" i="4"/>
  <c r="N13" i="4"/>
  <c r="G3" i="4"/>
  <c r="G2" i="4"/>
  <c r="N3" i="4"/>
  <c r="G18" i="3"/>
  <c r="G19" i="3"/>
  <c r="G20" i="3"/>
  <c r="G28" i="3"/>
  <c r="G27" i="3"/>
  <c r="G26" i="3"/>
  <c r="G25" i="3"/>
  <c r="G24" i="3"/>
  <c r="G17" i="3"/>
  <c r="G16" i="3"/>
  <c r="G15" i="3"/>
  <c r="G14" i="3"/>
  <c r="G13" i="3"/>
  <c r="N26" i="3"/>
  <c r="N25" i="3"/>
  <c r="N24" i="3"/>
  <c r="N20" i="3"/>
  <c r="N19" i="3"/>
  <c r="N18" i="3"/>
  <c r="N17" i="3"/>
  <c r="N16" i="3"/>
  <c r="N15" i="3"/>
  <c r="N14" i="3"/>
  <c r="N13" i="3"/>
  <c r="N9" i="3"/>
  <c r="N8" i="3"/>
  <c r="N7" i="3"/>
  <c r="N6" i="3"/>
  <c r="N5" i="3"/>
  <c r="N4" i="3"/>
  <c r="N3" i="3"/>
  <c r="N2" i="3"/>
  <c r="G3" i="3"/>
  <c r="G4" i="3"/>
  <c r="G5" i="3"/>
  <c r="G6" i="3"/>
  <c r="G7" i="3"/>
  <c r="G8" i="3"/>
  <c r="G9" i="3"/>
  <c r="G2" i="3"/>
</calcChain>
</file>

<file path=xl/sharedStrings.xml><?xml version="1.0" encoding="utf-8"?>
<sst xmlns="http://schemas.openxmlformats.org/spreadsheetml/2006/main" count="840" uniqueCount="108">
  <si>
    <t>LONGITUD</t>
  </si>
  <si>
    <t>ALTURA</t>
  </si>
  <si>
    <t>PÉRTIGA</t>
  </si>
  <si>
    <t>TRIPLE</t>
  </si>
  <si>
    <t>MARATON</t>
  </si>
  <si>
    <t>3000 OBS</t>
  </si>
  <si>
    <t>PESO</t>
  </si>
  <si>
    <t>DISCO</t>
  </si>
  <si>
    <t>MARTILLO</t>
  </si>
  <si>
    <t>JABALINA</t>
  </si>
  <si>
    <t>4X100</t>
  </si>
  <si>
    <t>4X400</t>
  </si>
  <si>
    <t>GANA</t>
  </si>
  <si>
    <t>F35</t>
  </si>
  <si>
    <t>F40</t>
  </si>
  <si>
    <t>F45</t>
  </si>
  <si>
    <t>F50</t>
  </si>
  <si>
    <t>F55</t>
  </si>
  <si>
    <t>F60</t>
  </si>
  <si>
    <t>F65</t>
  </si>
  <si>
    <t>F70</t>
  </si>
  <si>
    <t>F75</t>
  </si>
  <si>
    <t>Laura Moneo</t>
  </si>
  <si>
    <t>PAM. AT</t>
  </si>
  <si>
    <t>Camino Echagüe</t>
  </si>
  <si>
    <t>Rosa Jaca</t>
  </si>
  <si>
    <t>Olatz González</t>
  </si>
  <si>
    <t>Ana Gayarre</t>
  </si>
  <si>
    <t>Soledad García</t>
  </si>
  <si>
    <t>Maitane Melero</t>
  </si>
  <si>
    <t>María Velázquez</t>
  </si>
  <si>
    <t>Ana Llorens</t>
  </si>
  <si>
    <t>400 V</t>
  </si>
  <si>
    <t>2000 OBS</t>
  </si>
  <si>
    <t>Vanesa Pacha</t>
  </si>
  <si>
    <t>10K</t>
  </si>
  <si>
    <t>MEDIA MARATON</t>
  </si>
  <si>
    <t>Ana Casares</t>
  </si>
  <si>
    <t>Rosa Orofino</t>
  </si>
  <si>
    <t>Natalia Mendiluce</t>
  </si>
  <si>
    <t>Marta Mendia</t>
  </si>
  <si>
    <t>Raquel Villar</t>
  </si>
  <si>
    <t>Marisa Marcotegui</t>
  </si>
  <si>
    <t>Rebeca Azcona</t>
  </si>
  <si>
    <t>Maru Yárnoz</t>
  </si>
  <si>
    <t>Idoia Mariezkurrena</t>
  </si>
  <si>
    <t>Cristina Suárez</t>
  </si>
  <si>
    <t>Marta Ripoll</t>
  </si>
  <si>
    <t>EDERKI</t>
  </si>
  <si>
    <t>Ana Isabel Flores</t>
  </si>
  <si>
    <t>Tania Sola</t>
  </si>
  <si>
    <t>Maitane Uranga</t>
  </si>
  <si>
    <t>Jaione Eseverri</t>
  </si>
  <si>
    <t>Txona Urtasun</t>
  </si>
  <si>
    <t>Saioa Urbina</t>
  </si>
  <si>
    <t>1,03,79</t>
  </si>
  <si>
    <t>Izaskun Osés</t>
  </si>
  <si>
    <t>Eider Lecumberri</t>
  </si>
  <si>
    <t>ARDOI</t>
  </si>
  <si>
    <t>60 V</t>
  </si>
  <si>
    <t>80 v</t>
  </si>
  <si>
    <t>100 v</t>
  </si>
  <si>
    <r>
      <t xml:space="preserve">HIRU </t>
    </r>
    <r>
      <rPr>
        <b/>
        <sz val="11"/>
        <color theme="0"/>
        <rFont val="Calibri"/>
        <family val="2"/>
        <scheme val="minor"/>
      </rPr>
      <t>HERRI</t>
    </r>
  </si>
  <si>
    <t>BESTE IRUÑA</t>
  </si>
  <si>
    <t>Sagrario Izquierdo</t>
  </si>
  <si>
    <t>Mª Ángeles Caravantes</t>
  </si>
  <si>
    <t>Mª Ángeles Aguirre</t>
  </si>
  <si>
    <t>100 K</t>
  </si>
  <si>
    <t>Estefania Unzu</t>
  </si>
  <si>
    <t>4 kg</t>
  </si>
  <si>
    <t>3 kg</t>
  </si>
  <si>
    <t>Malen Blanco</t>
  </si>
  <si>
    <t>1 kg</t>
  </si>
  <si>
    <t>MARTILLO PESADO</t>
  </si>
  <si>
    <t>ATLETA</t>
  </si>
  <si>
    <t>VELOCIDAD</t>
  </si>
  <si>
    <t>MEDIOFONDO</t>
  </si>
  <si>
    <t>Eider Lekunberri</t>
  </si>
  <si>
    <t>FONDO</t>
  </si>
  <si>
    <t>VALLAS</t>
  </si>
  <si>
    <t>RUTA</t>
  </si>
  <si>
    <t>SALTOS</t>
  </si>
  <si>
    <t>LANZAMIENTOS</t>
  </si>
  <si>
    <t>600 g</t>
  </si>
  <si>
    <t>500 g</t>
  </si>
  <si>
    <t>PENTATLON LANZAMIENTOS</t>
  </si>
  <si>
    <t>HEPTAHLON</t>
  </si>
  <si>
    <t>HEPTAHTLON</t>
  </si>
  <si>
    <t>TOTAL</t>
  </si>
  <si>
    <t>CLUB</t>
  </si>
  <si>
    <t>MILLA</t>
  </si>
  <si>
    <t>Saioa Recasens</t>
  </si>
  <si>
    <t>3000 Marcha</t>
  </si>
  <si>
    <t>Irene Segura</t>
  </si>
  <si>
    <t>Eva María Gorri</t>
  </si>
  <si>
    <t>Jenny Inga</t>
  </si>
  <si>
    <t>MARCHA</t>
  </si>
  <si>
    <t>5000 Marcha</t>
  </si>
  <si>
    <t>Rocío Florido</t>
  </si>
  <si>
    <t>Rocio Florido</t>
  </si>
  <si>
    <t>Angela Bernardini</t>
  </si>
  <si>
    <t>4X200</t>
  </si>
  <si>
    <t>Paloma Rodríguez</t>
  </si>
  <si>
    <t>5 K</t>
  </si>
  <si>
    <t>MILLA RUTA</t>
  </si>
  <si>
    <t>Vega García</t>
  </si>
  <si>
    <t>RELEVOS</t>
  </si>
  <si>
    <t>300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</si>
</sst>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\ _€_-;\-* #,##0.0\ _€_-;_-* &quot;-&quot;??\ _€_-;_-@_-"/>
    <numFmt numFmtId="165" formatCode="m:ss.00"/>
    <numFmt numFmtId="166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/>
        <bgColor theme="6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3" fontId="0" fillId="0" borderId="2" xfId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7" fontId="0" fillId="0" borderId="0" xfId="0" applyNumberFormat="1" applyBorder="1" applyAlignment="1">
      <alignment horizontal="center"/>
    </xf>
    <xf numFmtId="47" fontId="0" fillId="0" borderId="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1" applyNumberFormat="1" applyFont="1" applyAlignment="1">
      <alignment horizontal="center"/>
    </xf>
    <xf numFmtId="14" fontId="0" fillId="0" borderId="0" xfId="1" applyNumberFormat="1" applyFont="1" applyBorder="1" applyAlignment="1">
      <alignment horizontal="center"/>
    </xf>
    <xf numFmtId="14" fontId="0" fillId="0" borderId="2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7" xfId="1" applyNumberFormat="1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164" fontId="2" fillId="0" borderId="0" xfId="1" applyNumberFormat="1" applyFont="1" applyAlignment="1">
      <alignment horizontal="center"/>
    </xf>
    <xf numFmtId="43" fontId="2" fillId="0" borderId="0" xfId="1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/>
    <xf numFmtId="166" fontId="0" fillId="0" borderId="0" xfId="1" applyNumberFormat="1" applyFont="1" applyBorder="1" applyAlignment="1">
      <alignment horizontal="center"/>
    </xf>
    <xf numFmtId="166" fontId="0" fillId="0" borderId="7" xfId="1" applyNumberFormat="1" applyFont="1" applyBorder="1" applyAlignment="1">
      <alignment horizontal="center"/>
    </xf>
    <xf numFmtId="0" fontId="3" fillId="8" borderId="13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3" xfId="0" applyBorder="1"/>
    <xf numFmtId="0" fontId="0" fillId="0" borderId="5" xfId="0" applyBorder="1"/>
    <xf numFmtId="14" fontId="0" fillId="0" borderId="2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0" borderId="0" xfId="0" applyFont="1"/>
    <xf numFmtId="0" fontId="2" fillId="2" borderId="3" xfId="0" applyFont="1" applyFill="1" applyBorder="1" applyAlignment="1">
      <alignment horizontal="center"/>
    </xf>
    <xf numFmtId="14" fontId="0" fillId="0" borderId="0" xfId="0" applyNumberFormat="1"/>
    <xf numFmtId="14" fontId="0" fillId="0" borderId="2" xfId="0" applyNumberFormat="1" applyBorder="1"/>
    <xf numFmtId="14" fontId="0" fillId="0" borderId="0" xfId="0" applyNumberForma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21" fontId="2" fillId="0" borderId="0" xfId="0" applyNumberFormat="1" applyFont="1" applyBorder="1" applyAlignment="1">
      <alignment horizontal="center"/>
    </xf>
    <xf numFmtId="47" fontId="2" fillId="0" borderId="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0" fontId="0" fillId="0" borderId="15" xfId="0" applyBorder="1"/>
    <xf numFmtId="164" fontId="0" fillId="0" borderId="17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2" fillId="0" borderId="16" xfId="1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43" fontId="2" fillId="0" borderId="3" xfId="1" applyNumberFormat="1" applyFont="1" applyBorder="1" applyAlignment="1">
      <alignment horizontal="center"/>
    </xf>
    <xf numFmtId="43" fontId="2" fillId="0" borderId="5" xfId="1" applyNumberFormat="1" applyFont="1" applyBorder="1" applyAlignment="1">
      <alignment horizontal="center"/>
    </xf>
    <xf numFmtId="43" fontId="2" fillId="0" borderId="8" xfId="1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</cellXfs>
  <cellStyles count="2">
    <cellStyle name="Millares" xfId="1" builtinId="3"/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L43" totalsRowShown="0" headerRowDxfId="6" dataDxfId="7">
  <autoFilter ref="A1:L43"/>
  <sortState ref="A2:L43">
    <sortCondition descending="1" ref="L1:L43"/>
  </sortState>
  <tableColumns count="12">
    <tableColumn id="1" name="ATLETA" dataDxfId="11"/>
    <tableColumn id="2" name="VELOCIDAD" dataDxfId="5"/>
    <tableColumn id="3" name="MEDIOFONDO" dataDxfId="3"/>
    <tableColumn id="4" name="FONDO" dataDxfId="4"/>
    <tableColumn id="5" name="VALLAS"/>
    <tableColumn id="6" name="RUTA" dataDxfId="10"/>
    <tableColumn id="7" name="SALTOS" dataDxfId="9"/>
    <tableColumn id="8" name="LANZAMIENTOS" dataDxfId="8"/>
    <tableColumn id="9" name="HEPTAHTLON"/>
    <tableColumn id="11" name="MARCHA" dataDxfId="1"/>
    <tableColumn id="12" name="RELEVOS" dataDxfId="0"/>
    <tableColumn id="10" name="TOTAL" dataDxfId="2">
      <calculatedColumnFormula>SUM(B2:I2)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90" zoomScaleNormal="90" workbookViewId="0">
      <selection activeCell="P14" sqref="P14"/>
    </sheetView>
  </sheetViews>
  <sheetFormatPr baseColWidth="10" defaultRowHeight="14.4" x14ac:dyDescent="0.3"/>
  <cols>
    <col min="1" max="1" width="11.5546875" style="1"/>
    <col min="2" max="2" width="22" bestFit="1" customWidth="1"/>
    <col min="4" max="5" width="11.6640625" bestFit="1" customWidth="1"/>
    <col min="6" max="6" width="13.5546875" customWidth="1"/>
    <col min="7" max="7" width="8.21875" bestFit="1" customWidth="1"/>
    <col min="9" max="9" width="15.77734375" bestFit="1" customWidth="1"/>
    <col min="11" max="12" width="11.6640625" bestFit="1" customWidth="1"/>
  </cols>
  <sheetData>
    <row r="1" spans="1:14" x14ac:dyDescent="0.3">
      <c r="A1" s="34">
        <v>100</v>
      </c>
      <c r="B1" s="35"/>
      <c r="C1" s="35"/>
      <c r="D1" s="35"/>
      <c r="E1" s="35"/>
      <c r="F1" s="35"/>
      <c r="G1" s="36"/>
      <c r="H1" s="34">
        <v>60</v>
      </c>
      <c r="I1" s="35"/>
      <c r="J1" s="35"/>
      <c r="K1" s="35"/>
      <c r="L1" s="35"/>
      <c r="M1" s="35"/>
      <c r="N1" s="36"/>
    </row>
    <row r="2" spans="1:14" x14ac:dyDescent="0.3">
      <c r="A2" s="2" t="s">
        <v>13</v>
      </c>
      <c r="B2" s="3" t="s">
        <v>22</v>
      </c>
      <c r="C2" s="4">
        <v>13.23</v>
      </c>
      <c r="D2" s="6">
        <v>26033</v>
      </c>
      <c r="E2" s="6">
        <v>39956</v>
      </c>
      <c r="F2" s="42" t="s">
        <v>23</v>
      </c>
      <c r="G2" s="73">
        <f>(E2-D2)/365</f>
        <v>38.145205479452052</v>
      </c>
      <c r="H2" s="3" t="s">
        <v>13</v>
      </c>
      <c r="I2" s="3" t="s">
        <v>22</v>
      </c>
      <c r="J2" s="4">
        <v>8.3699999999999992</v>
      </c>
      <c r="K2" s="6">
        <v>26033</v>
      </c>
      <c r="L2" s="6">
        <v>40594</v>
      </c>
      <c r="M2" s="42" t="s">
        <v>23</v>
      </c>
      <c r="N2" s="74">
        <f t="shared" ref="N2:N9" si="0">(L2-K2)/365</f>
        <v>39.893150684931506</v>
      </c>
    </row>
    <row r="3" spans="1:14" x14ac:dyDescent="0.3">
      <c r="A3" s="3" t="s">
        <v>14</v>
      </c>
      <c r="B3" s="3" t="s">
        <v>22</v>
      </c>
      <c r="C3" s="4">
        <v>13.03</v>
      </c>
      <c r="D3" s="6">
        <v>26033</v>
      </c>
      <c r="E3" s="6">
        <v>40698</v>
      </c>
      <c r="F3" s="42" t="s">
        <v>23</v>
      </c>
      <c r="G3" s="74">
        <f t="shared" ref="G3:G9" si="1">(E3-D3)/365</f>
        <v>40.178082191780824</v>
      </c>
      <c r="H3" s="3" t="s">
        <v>14</v>
      </c>
      <c r="I3" s="3" t="s">
        <v>22</v>
      </c>
      <c r="J3" s="4">
        <v>8.2799999999999994</v>
      </c>
      <c r="K3" s="6">
        <v>26033</v>
      </c>
      <c r="L3" s="6">
        <v>40978</v>
      </c>
      <c r="M3" s="42" t="s">
        <v>23</v>
      </c>
      <c r="N3" s="74">
        <f t="shared" si="0"/>
        <v>40.945205479452056</v>
      </c>
    </row>
    <row r="4" spans="1:14" x14ac:dyDescent="0.3">
      <c r="A4" s="3" t="s">
        <v>15</v>
      </c>
      <c r="B4" s="3" t="s">
        <v>22</v>
      </c>
      <c r="C4" s="4">
        <v>13.36</v>
      </c>
      <c r="D4" s="6">
        <v>26033</v>
      </c>
      <c r="E4" s="6">
        <v>42529</v>
      </c>
      <c r="F4" s="40" t="s">
        <v>12</v>
      </c>
      <c r="G4" s="74">
        <f t="shared" si="1"/>
        <v>45.194520547945203</v>
      </c>
      <c r="H4" s="3" t="s">
        <v>15</v>
      </c>
      <c r="I4" s="3" t="s">
        <v>22</v>
      </c>
      <c r="J4" s="4">
        <v>8.4499999999999993</v>
      </c>
      <c r="K4" s="6">
        <v>26033</v>
      </c>
      <c r="L4" s="6">
        <v>43162</v>
      </c>
      <c r="M4" s="40" t="s">
        <v>12</v>
      </c>
      <c r="N4" s="74">
        <f t="shared" si="0"/>
        <v>46.92876712328767</v>
      </c>
    </row>
    <row r="5" spans="1:14" x14ac:dyDescent="0.3">
      <c r="A5" s="3" t="s">
        <v>16</v>
      </c>
      <c r="B5" s="3" t="s">
        <v>22</v>
      </c>
      <c r="C5" s="4">
        <v>13.96</v>
      </c>
      <c r="D5" s="6">
        <v>26033</v>
      </c>
      <c r="E5" s="6">
        <v>45822</v>
      </c>
      <c r="F5" s="40" t="s">
        <v>12</v>
      </c>
      <c r="G5" s="74">
        <f t="shared" si="1"/>
        <v>54.216438356164382</v>
      </c>
      <c r="H5" s="3" t="s">
        <v>16</v>
      </c>
      <c r="I5" s="3" t="s">
        <v>24</v>
      </c>
      <c r="J5" s="19">
        <v>9.06</v>
      </c>
      <c r="K5" s="6">
        <v>23872</v>
      </c>
      <c r="L5" s="6">
        <v>43506</v>
      </c>
      <c r="M5" s="40" t="s">
        <v>12</v>
      </c>
      <c r="N5" s="74">
        <f t="shared" si="0"/>
        <v>53.791780821917811</v>
      </c>
    </row>
    <row r="6" spans="1:14" x14ac:dyDescent="0.3">
      <c r="A6" s="3" t="s">
        <v>17</v>
      </c>
      <c r="B6" s="3" t="s">
        <v>24</v>
      </c>
      <c r="C6" s="4">
        <v>14.51</v>
      </c>
      <c r="D6" s="6">
        <v>23872</v>
      </c>
      <c r="E6" s="6">
        <v>44352</v>
      </c>
      <c r="F6" s="40" t="s">
        <v>12</v>
      </c>
      <c r="G6" s="74">
        <f t="shared" si="1"/>
        <v>56.109589041095887</v>
      </c>
      <c r="H6" s="3" t="s">
        <v>17</v>
      </c>
      <c r="I6" s="3" t="s">
        <v>24</v>
      </c>
      <c r="J6" s="19">
        <v>8.99</v>
      </c>
      <c r="K6" s="6">
        <v>23872</v>
      </c>
      <c r="L6" s="6">
        <v>44247</v>
      </c>
      <c r="M6" s="40" t="s">
        <v>12</v>
      </c>
      <c r="N6" s="74">
        <f t="shared" si="0"/>
        <v>55.821917808219176</v>
      </c>
    </row>
    <row r="7" spans="1:14" x14ac:dyDescent="0.3">
      <c r="A7" s="3" t="s">
        <v>18</v>
      </c>
      <c r="B7" s="3" t="s">
        <v>24</v>
      </c>
      <c r="C7" s="4">
        <v>14.92</v>
      </c>
      <c r="D7" s="6">
        <v>23872</v>
      </c>
      <c r="E7" s="6">
        <v>45787</v>
      </c>
      <c r="F7" s="40" t="s">
        <v>12</v>
      </c>
      <c r="G7" s="74">
        <f t="shared" si="1"/>
        <v>60.041095890410958</v>
      </c>
      <c r="H7" s="3" t="s">
        <v>18</v>
      </c>
      <c r="I7" s="3"/>
      <c r="J7" s="4"/>
      <c r="K7" s="6"/>
      <c r="L7" s="6"/>
      <c r="M7" s="5"/>
      <c r="N7" s="74">
        <f t="shared" si="0"/>
        <v>0</v>
      </c>
    </row>
    <row r="8" spans="1:14" x14ac:dyDescent="0.3">
      <c r="A8" s="3" t="s">
        <v>19</v>
      </c>
      <c r="B8" s="3" t="s">
        <v>53</v>
      </c>
      <c r="C8" s="4">
        <v>17.79</v>
      </c>
      <c r="D8" s="6">
        <v>19045</v>
      </c>
      <c r="E8" s="6">
        <v>43625</v>
      </c>
      <c r="F8" s="40" t="s">
        <v>12</v>
      </c>
      <c r="G8" s="74">
        <f t="shared" si="1"/>
        <v>67.342465753424662</v>
      </c>
      <c r="H8" s="3" t="s">
        <v>19</v>
      </c>
      <c r="I8" s="3" t="s">
        <v>53</v>
      </c>
      <c r="J8" s="4">
        <v>10.42</v>
      </c>
      <c r="K8" s="6">
        <v>19045</v>
      </c>
      <c r="L8" s="6">
        <v>43897</v>
      </c>
      <c r="M8" s="40" t="s">
        <v>12</v>
      </c>
      <c r="N8" s="74">
        <f t="shared" si="0"/>
        <v>68.087671232876716</v>
      </c>
    </row>
    <row r="9" spans="1:14" x14ac:dyDescent="0.3">
      <c r="A9" s="3" t="s">
        <v>20</v>
      </c>
      <c r="B9" s="3" t="s">
        <v>53</v>
      </c>
      <c r="C9" s="19">
        <v>18.13</v>
      </c>
      <c r="D9" s="6">
        <v>19045</v>
      </c>
      <c r="E9" s="6">
        <v>45228</v>
      </c>
      <c r="F9" s="40" t="s">
        <v>12</v>
      </c>
      <c r="G9" s="74">
        <f t="shared" si="1"/>
        <v>71.734246575342468</v>
      </c>
      <c r="H9" s="3" t="s">
        <v>20</v>
      </c>
      <c r="I9" s="3" t="s">
        <v>53</v>
      </c>
      <c r="J9" s="4">
        <v>11.09</v>
      </c>
      <c r="K9" s="6">
        <v>19045</v>
      </c>
      <c r="L9" s="6">
        <v>44989</v>
      </c>
      <c r="M9" s="40" t="s">
        <v>12</v>
      </c>
      <c r="N9" s="74">
        <f t="shared" si="0"/>
        <v>71.079452054794515</v>
      </c>
    </row>
    <row r="10" spans="1:14" x14ac:dyDescent="0.3">
      <c r="A10" s="7" t="s">
        <v>21</v>
      </c>
      <c r="B10" s="7"/>
      <c r="C10" s="13"/>
      <c r="D10" s="13"/>
      <c r="E10" s="14"/>
      <c r="F10" s="9"/>
      <c r="G10" s="76"/>
      <c r="H10" s="7" t="s">
        <v>21</v>
      </c>
      <c r="I10" s="7"/>
      <c r="J10" s="13"/>
      <c r="K10" s="13"/>
      <c r="L10" s="14"/>
      <c r="M10" s="9"/>
      <c r="N10" s="76"/>
    </row>
    <row r="12" spans="1:14" x14ac:dyDescent="0.3">
      <c r="A12" s="34">
        <v>200</v>
      </c>
      <c r="B12" s="35"/>
      <c r="C12" s="35"/>
      <c r="D12" s="35"/>
      <c r="E12" s="35"/>
      <c r="F12" s="35"/>
      <c r="G12" s="36"/>
      <c r="H12" s="34">
        <v>150</v>
      </c>
      <c r="I12" s="35"/>
      <c r="J12" s="35"/>
      <c r="K12" s="35"/>
      <c r="L12" s="35"/>
      <c r="M12" s="35"/>
      <c r="N12" s="36"/>
    </row>
    <row r="13" spans="1:14" x14ac:dyDescent="0.3">
      <c r="A13" s="3" t="s">
        <v>13</v>
      </c>
      <c r="B13" s="3" t="s">
        <v>22</v>
      </c>
      <c r="C13" s="4">
        <v>27.44</v>
      </c>
      <c r="D13" s="6">
        <v>26033</v>
      </c>
      <c r="E13" s="6">
        <v>39953</v>
      </c>
      <c r="F13" s="42" t="s">
        <v>23</v>
      </c>
      <c r="G13" s="74">
        <f t="shared" ref="G13:G20" si="2">(E13-D13)/365</f>
        <v>38.136986301369866</v>
      </c>
      <c r="H13" s="2" t="s">
        <v>13</v>
      </c>
      <c r="I13" s="2"/>
      <c r="J13" s="10"/>
      <c r="K13" s="24"/>
      <c r="L13" s="11"/>
      <c r="M13" s="15"/>
      <c r="N13" s="73">
        <f t="shared" ref="N13:N20" si="3">(L13-K13)/365</f>
        <v>0</v>
      </c>
    </row>
    <row r="14" spans="1:14" x14ac:dyDescent="0.3">
      <c r="A14" s="3" t="s">
        <v>14</v>
      </c>
      <c r="B14" s="3" t="s">
        <v>22</v>
      </c>
      <c r="C14" s="4">
        <v>26.52</v>
      </c>
      <c r="D14" s="6">
        <v>26033</v>
      </c>
      <c r="E14" s="6">
        <v>40698</v>
      </c>
      <c r="F14" s="42" t="s">
        <v>23</v>
      </c>
      <c r="G14" s="74">
        <f t="shared" si="2"/>
        <v>40.178082191780824</v>
      </c>
      <c r="H14" s="3" t="s">
        <v>14</v>
      </c>
      <c r="I14" s="3" t="s">
        <v>25</v>
      </c>
      <c r="J14" s="12">
        <v>26.21</v>
      </c>
      <c r="K14" s="23">
        <v>28255</v>
      </c>
      <c r="L14" s="6">
        <v>44671</v>
      </c>
      <c r="M14" s="42" t="s">
        <v>23</v>
      </c>
      <c r="N14" s="74">
        <f t="shared" si="3"/>
        <v>44.975342465753428</v>
      </c>
    </row>
    <row r="15" spans="1:14" x14ac:dyDescent="0.3">
      <c r="A15" s="3" t="s">
        <v>15</v>
      </c>
      <c r="B15" s="3" t="s">
        <v>22</v>
      </c>
      <c r="C15" s="4">
        <v>27.25</v>
      </c>
      <c r="D15" s="6">
        <v>26033</v>
      </c>
      <c r="E15" s="6">
        <v>43247</v>
      </c>
      <c r="F15" s="40" t="s">
        <v>12</v>
      </c>
      <c r="G15" s="74">
        <f t="shared" si="2"/>
        <v>47.161643835616438</v>
      </c>
      <c r="H15" s="3" t="s">
        <v>15</v>
      </c>
      <c r="I15" s="3"/>
      <c r="J15" s="12"/>
      <c r="K15" s="12"/>
      <c r="L15" s="6"/>
      <c r="M15" s="16"/>
      <c r="N15" s="74">
        <f t="shared" si="3"/>
        <v>0</v>
      </c>
    </row>
    <row r="16" spans="1:14" x14ac:dyDescent="0.3">
      <c r="A16" s="3" t="s">
        <v>16</v>
      </c>
      <c r="B16" s="3" t="s">
        <v>22</v>
      </c>
      <c r="C16" s="4">
        <v>28.43</v>
      </c>
      <c r="D16" s="6">
        <v>26033</v>
      </c>
      <c r="E16" s="6">
        <v>45808</v>
      </c>
      <c r="F16" s="40" t="s">
        <v>12</v>
      </c>
      <c r="G16" s="74">
        <f t="shared" si="2"/>
        <v>54.178082191780824</v>
      </c>
      <c r="H16" s="3" t="s">
        <v>16</v>
      </c>
      <c r="I16" s="3" t="s">
        <v>52</v>
      </c>
      <c r="J16" s="12">
        <v>22.87</v>
      </c>
      <c r="K16" s="23">
        <v>27022</v>
      </c>
      <c r="L16" s="6">
        <v>45784</v>
      </c>
      <c r="M16" s="40" t="s">
        <v>12</v>
      </c>
      <c r="N16" s="74">
        <f t="shared" si="3"/>
        <v>51.402739726027399</v>
      </c>
    </row>
    <row r="17" spans="1:14" x14ac:dyDescent="0.3">
      <c r="A17" s="3" t="s">
        <v>17</v>
      </c>
      <c r="B17" s="3" t="s">
        <v>24</v>
      </c>
      <c r="C17" s="4">
        <v>30.49</v>
      </c>
      <c r="D17" s="6">
        <v>23872</v>
      </c>
      <c r="E17" s="6">
        <v>44380</v>
      </c>
      <c r="F17" s="40" t="s">
        <v>12</v>
      </c>
      <c r="G17" s="74">
        <f t="shared" si="2"/>
        <v>56.186301369863017</v>
      </c>
      <c r="H17" s="3" t="s">
        <v>17</v>
      </c>
      <c r="I17" s="3"/>
      <c r="J17" s="12"/>
      <c r="K17" s="12"/>
      <c r="L17" s="6"/>
      <c r="M17" s="5"/>
      <c r="N17" s="74">
        <f t="shared" si="3"/>
        <v>0</v>
      </c>
    </row>
    <row r="18" spans="1:14" x14ac:dyDescent="0.3">
      <c r="A18" s="3" t="s">
        <v>18</v>
      </c>
      <c r="B18" s="3"/>
      <c r="C18" s="4"/>
      <c r="D18" s="6"/>
      <c r="E18" s="6"/>
      <c r="F18" s="5"/>
      <c r="G18" s="74">
        <f t="shared" si="2"/>
        <v>0</v>
      </c>
      <c r="H18" s="3" t="s">
        <v>18</v>
      </c>
      <c r="I18" s="3"/>
      <c r="J18" s="12"/>
      <c r="K18" s="12"/>
      <c r="L18" s="6"/>
      <c r="M18" s="5"/>
      <c r="N18" s="74">
        <f t="shared" si="3"/>
        <v>0</v>
      </c>
    </row>
    <row r="19" spans="1:14" x14ac:dyDescent="0.3">
      <c r="A19" s="3" t="s">
        <v>19</v>
      </c>
      <c r="B19" s="3"/>
      <c r="C19" s="4"/>
      <c r="D19" s="6"/>
      <c r="E19" s="6"/>
      <c r="F19" s="5"/>
      <c r="G19" s="74">
        <f t="shared" si="2"/>
        <v>0</v>
      </c>
      <c r="H19" s="3" t="s">
        <v>19</v>
      </c>
      <c r="I19" s="3"/>
      <c r="J19" s="12"/>
      <c r="K19" s="12"/>
      <c r="L19" s="6"/>
      <c r="M19" s="5"/>
      <c r="N19" s="74">
        <f t="shared" si="3"/>
        <v>0</v>
      </c>
    </row>
    <row r="20" spans="1:14" x14ac:dyDescent="0.3">
      <c r="A20" s="3" t="s">
        <v>20</v>
      </c>
      <c r="B20" s="3" t="s">
        <v>53</v>
      </c>
      <c r="C20" s="4">
        <v>38.619999999999997</v>
      </c>
      <c r="D20" s="6">
        <v>19045</v>
      </c>
      <c r="E20" s="6">
        <v>45102</v>
      </c>
      <c r="F20" s="40" t="s">
        <v>12</v>
      </c>
      <c r="G20" s="74">
        <f t="shared" si="2"/>
        <v>71.389041095890406</v>
      </c>
      <c r="H20" s="3" t="s">
        <v>20</v>
      </c>
      <c r="I20" s="3"/>
      <c r="J20" s="12"/>
      <c r="K20" s="12"/>
      <c r="L20" s="6"/>
      <c r="M20" s="5"/>
      <c r="N20" s="74">
        <f t="shared" si="3"/>
        <v>0</v>
      </c>
    </row>
    <row r="21" spans="1:14" x14ac:dyDescent="0.3">
      <c r="A21" s="7" t="s">
        <v>21</v>
      </c>
      <c r="B21" s="7"/>
      <c r="C21" s="13"/>
      <c r="D21" s="13"/>
      <c r="E21" s="14"/>
      <c r="F21" s="9"/>
      <c r="G21" s="76"/>
      <c r="H21" s="7" t="s">
        <v>21</v>
      </c>
      <c r="I21" s="7"/>
      <c r="J21" s="13"/>
      <c r="K21" s="13"/>
      <c r="L21" s="14"/>
      <c r="M21" s="9"/>
      <c r="N21" s="76"/>
    </row>
    <row r="23" spans="1:14" x14ac:dyDescent="0.3">
      <c r="A23" s="34">
        <v>400</v>
      </c>
      <c r="B23" s="35"/>
      <c r="C23" s="35"/>
      <c r="D23" s="35"/>
      <c r="E23" s="35"/>
      <c r="F23" s="35"/>
      <c r="G23" s="36"/>
      <c r="H23" s="34">
        <v>300</v>
      </c>
      <c r="I23" s="35"/>
      <c r="J23" s="35"/>
      <c r="K23" s="35"/>
      <c r="L23" s="35"/>
      <c r="M23" s="35"/>
      <c r="N23" s="36"/>
    </row>
    <row r="24" spans="1:14" x14ac:dyDescent="0.3">
      <c r="A24" s="3" t="s">
        <v>13</v>
      </c>
      <c r="B24" s="3" t="s">
        <v>56</v>
      </c>
      <c r="C24" s="28">
        <v>7.0023148148148147E-4</v>
      </c>
      <c r="D24" s="6">
        <v>30813</v>
      </c>
      <c r="E24" s="6">
        <v>44438</v>
      </c>
      <c r="F24" s="42" t="s">
        <v>23</v>
      </c>
      <c r="G24" s="74">
        <f t="shared" ref="G24:G28" si="4">(E24-D24)/365</f>
        <v>37.328767123287669</v>
      </c>
      <c r="H24" s="2" t="s">
        <v>13</v>
      </c>
      <c r="I24" s="3" t="s">
        <v>54</v>
      </c>
      <c r="J24" s="4" t="s">
        <v>55</v>
      </c>
      <c r="K24" s="6">
        <v>31348</v>
      </c>
      <c r="L24" s="6">
        <v>44671</v>
      </c>
      <c r="M24" s="42" t="s">
        <v>23</v>
      </c>
      <c r="N24" s="73">
        <f t="shared" ref="N24:N26" si="5">(L24-K24)/365</f>
        <v>36.5013698630137</v>
      </c>
    </row>
    <row r="25" spans="1:14" x14ac:dyDescent="0.3">
      <c r="A25" s="3" t="s">
        <v>14</v>
      </c>
      <c r="B25" s="3" t="s">
        <v>22</v>
      </c>
      <c r="C25" s="28">
        <v>6.9537037037037039E-4</v>
      </c>
      <c r="D25" s="6">
        <v>26033</v>
      </c>
      <c r="E25" s="6">
        <v>40706</v>
      </c>
      <c r="F25" s="42" t="s">
        <v>23</v>
      </c>
      <c r="G25" s="74">
        <f t="shared" si="4"/>
        <v>40.200000000000003</v>
      </c>
      <c r="H25" s="3" t="s">
        <v>14</v>
      </c>
      <c r="I25" s="3"/>
      <c r="J25" s="4"/>
      <c r="K25" s="6"/>
      <c r="L25" s="6"/>
      <c r="M25" s="5"/>
      <c r="N25" s="74">
        <f t="shared" si="5"/>
        <v>0</v>
      </c>
    </row>
    <row r="26" spans="1:14" x14ac:dyDescent="0.3">
      <c r="A26" s="3" t="s">
        <v>15</v>
      </c>
      <c r="B26" s="3" t="s">
        <v>22</v>
      </c>
      <c r="C26" s="28">
        <v>7.0659722222222228E-4</v>
      </c>
      <c r="D26" s="6">
        <v>26033</v>
      </c>
      <c r="E26" s="6">
        <v>42553</v>
      </c>
      <c r="F26" s="40" t="s">
        <v>12</v>
      </c>
      <c r="G26" s="74">
        <f t="shared" si="4"/>
        <v>45.260273972602739</v>
      </c>
      <c r="H26" s="3" t="s">
        <v>15</v>
      </c>
      <c r="I26" s="3" t="s">
        <v>22</v>
      </c>
      <c r="J26" s="4">
        <v>43.81</v>
      </c>
      <c r="K26" s="6">
        <v>26033</v>
      </c>
      <c r="L26" s="6">
        <v>42833</v>
      </c>
      <c r="M26" s="40" t="s">
        <v>12</v>
      </c>
      <c r="N26" s="74">
        <f t="shared" si="5"/>
        <v>46.027397260273972</v>
      </c>
    </row>
    <row r="27" spans="1:14" x14ac:dyDescent="0.3">
      <c r="A27" s="3" t="s">
        <v>16</v>
      </c>
      <c r="B27" s="3" t="s">
        <v>22</v>
      </c>
      <c r="C27" s="28">
        <v>7.6331018518518512E-4</v>
      </c>
      <c r="D27" s="6">
        <v>26033</v>
      </c>
      <c r="E27" s="6">
        <v>45690</v>
      </c>
      <c r="F27" s="40" t="s">
        <v>12</v>
      </c>
      <c r="G27" s="74">
        <f t="shared" si="4"/>
        <v>53.854794520547948</v>
      </c>
      <c r="H27" s="3" t="s">
        <v>16</v>
      </c>
      <c r="I27" s="3"/>
      <c r="J27" s="12"/>
      <c r="K27" s="12"/>
      <c r="L27" s="6"/>
      <c r="M27" s="5"/>
      <c r="N27" s="75"/>
    </row>
    <row r="28" spans="1:14" x14ac:dyDescent="0.3">
      <c r="A28" s="3" t="s">
        <v>17</v>
      </c>
      <c r="B28" s="3" t="s">
        <v>24</v>
      </c>
      <c r="C28" s="28">
        <v>8.5682870370370372E-4</v>
      </c>
      <c r="D28" s="6">
        <v>23872</v>
      </c>
      <c r="E28" s="6">
        <v>44569</v>
      </c>
      <c r="F28" s="40" t="s">
        <v>12</v>
      </c>
      <c r="G28" s="74">
        <f t="shared" si="4"/>
        <v>56.704109589041096</v>
      </c>
      <c r="H28" s="3" t="s">
        <v>17</v>
      </c>
      <c r="I28" s="3"/>
      <c r="J28" s="12"/>
      <c r="K28" s="12"/>
      <c r="L28" s="6"/>
      <c r="M28" s="5"/>
      <c r="N28" s="75"/>
    </row>
    <row r="29" spans="1:14" x14ac:dyDescent="0.3">
      <c r="A29" s="3" t="s">
        <v>18</v>
      </c>
      <c r="B29" s="3"/>
      <c r="C29" s="4"/>
      <c r="D29" s="4"/>
      <c r="E29" s="6"/>
      <c r="F29" s="5"/>
      <c r="G29" s="75"/>
      <c r="H29" s="3" t="s">
        <v>18</v>
      </c>
      <c r="I29" s="3"/>
      <c r="J29" s="12"/>
      <c r="K29" s="12"/>
      <c r="L29" s="6"/>
      <c r="M29" s="5"/>
      <c r="N29" s="75"/>
    </row>
    <row r="30" spans="1:14" x14ac:dyDescent="0.3">
      <c r="A30" s="3" t="s">
        <v>19</v>
      </c>
      <c r="B30" s="3"/>
      <c r="C30" s="4"/>
      <c r="D30" s="4"/>
      <c r="E30" s="6"/>
      <c r="F30" s="5"/>
      <c r="G30" s="75"/>
      <c r="H30" s="3" t="s">
        <v>19</v>
      </c>
      <c r="I30" s="3"/>
      <c r="J30" s="12"/>
      <c r="K30" s="12"/>
      <c r="L30" s="6"/>
      <c r="M30" s="5"/>
      <c r="N30" s="75"/>
    </row>
    <row r="31" spans="1:14" x14ac:dyDescent="0.3">
      <c r="A31" s="3" t="s">
        <v>20</v>
      </c>
      <c r="B31" s="3"/>
      <c r="C31" s="4"/>
      <c r="D31" s="4"/>
      <c r="E31" s="6"/>
      <c r="F31" s="5"/>
      <c r="G31" s="75"/>
      <c r="H31" s="3" t="s">
        <v>20</v>
      </c>
      <c r="I31" s="3"/>
      <c r="J31" s="12"/>
      <c r="K31" s="12"/>
      <c r="L31" s="6"/>
      <c r="M31" s="5"/>
      <c r="N31" s="75"/>
    </row>
    <row r="32" spans="1:14" x14ac:dyDescent="0.3">
      <c r="A32" s="7" t="s">
        <v>21</v>
      </c>
      <c r="B32" s="7"/>
      <c r="C32" s="8"/>
      <c r="D32" s="8"/>
      <c r="E32" s="14"/>
      <c r="F32" s="9"/>
      <c r="G32" s="76"/>
      <c r="H32" s="7" t="s">
        <v>21</v>
      </c>
      <c r="I32" s="7"/>
      <c r="J32" s="13"/>
      <c r="K32" s="13"/>
      <c r="L32" s="14"/>
      <c r="M32" s="9"/>
      <c r="N32" s="76"/>
    </row>
  </sheetData>
  <mergeCells count="6">
    <mergeCell ref="A1:G1"/>
    <mergeCell ref="H1:N1"/>
    <mergeCell ref="A12:G12"/>
    <mergeCell ref="H12:N12"/>
    <mergeCell ref="A23:G23"/>
    <mergeCell ref="H23:N2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L13" sqref="L13"/>
    </sheetView>
  </sheetViews>
  <sheetFormatPr baseColWidth="10" defaultRowHeight="14.4" x14ac:dyDescent="0.3"/>
  <cols>
    <col min="2" max="2" width="15.33203125" customWidth="1"/>
    <col min="3" max="3" width="18.77734375" customWidth="1"/>
    <col min="4" max="4" width="16.33203125" customWidth="1"/>
    <col min="5" max="5" width="16.6640625" customWidth="1"/>
    <col min="8" max="8" width="11.5546875" style="65"/>
  </cols>
  <sheetData>
    <row r="1" spans="1:10" x14ac:dyDescent="0.3">
      <c r="A1" s="34" t="s">
        <v>10</v>
      </c>
      <c r="B1" s="35"/>
      <c r="C1" s="35"/>
      <c r="D1" s="35"/>
      <c r="E1" s="35"/>
      <c r="F1" s="35"/>
      <c r="G1" s="35"/>
      <c r="H1" s="35"/>
      <c r="I1" s="36"/>
    </row>
    <row r="2" spans="1:10" x14ac:dyDescent="0.3">
      <c r="A2" s="29" t="s">
        <v>13</v>
      </c>
      <c r="B2" s="3" t="s">
        <v>26</v>
      </c>
      <c r="C2" s="4" t="s">
        <v>24</v>
      </c>
      <c r="D2" s="6" t="s">
        <v>52</v>
      </c>
      <c r="E2" s="4" t="s">
        <v>95</v>
      </c>
      <c r="F2" s="25">
        <v>7.1504629629629641E-4</v>
      </c>
      <c r="G2" s="67">
        <v>29483</v>
      </c>
      <c r="H2" s="63">
        <v>44073</v>
      </c>
      <c r="I2" s="40" t="s">
        <v>12</v>
      </c>
      <c r="J2" s="22">
        <f>(H2-G2)/365</f>
        <v>39.972602739726028</v>
      </c>
    </row>
    <row r="3" spans="1:10" x14ac:dyDescent="0.3">
      <c r="A3" s="3" t="s">
        <v>14</v>
      </c>
      <c r="B3" s="3" t="s">
        <v>44</v>
      </c>
      <c r="C3" s="4" t="s">
        <v>22</v>
      </c>
      <c r="D3" s="4" t="s">
        <v>41</v>
      </c>
      <c r="E3" s="4" t="s">
        <v>24</v>
      </c>
      <c r="F3" s="31">
        <v>54.78</v>
      </c>
      <c r="G3" s="67">
        <v>27910</v>
      </c>
      <c r="H3" s="63">
        <v>42532</v>
      </c>
      <c r="I3" s="40" t="s">
        <v>12</v>
      </c>
      <c r="J3" s="22">
        <f>(H3-G3)/365</f>
        <v>40.060273972602737</v>
      </c>
    </row>
    <row r="4" spans="1:10" x14ac:dyDescent="0.3">
      <c r="A4" s="3" t="s">
        <v>15</v>
      </c>
      <c r="B4" s="3" t="s">
        <v>44</v>
      </c>
      <c r="C4" s="4" t="s">
        <v>41</v>
      </c>
      <c r="D4" s="4" t="s">
        <v>22</v>
      </c>
      <c r="E4" s="6" t="s">
        <v>52</v>
      </c>
      <c r="F4" s="31">
        <v>57.03</v>
      </c>
      <c r="G4" s="67">
        <v>27910</v>
      </c>
      <c r="H4" s="63">
        <v>45228</v>
      </c>
      <c r="I4" s="40" t="s">
        <v>12</v>
      </c>
      <c r="J4" s="22">
        <f>(H4-G4)/365</f>
        <v>47.446575342465756</v>
      </c>
    </row>
    <row r="5" spans="1:10" x14ac:dyDescent="0.3">
      <c r="A5" s="3" t="s">
        <v>16</v>
      </c>
      <c r="B5" s="3"/>
      <c r="C5" s="4"/>
      <c r="D5" s="6"/>
      <c r="E5" s="6"/>
      <c r="F5" s="6"/>
      <c r="G5" s="6"/>
      <c r="H5" s="63"/>
      <c r="I5" s="61"/>
    </row>
    <row r="6" spans="1:10" x14ac:dyDescent="0.3">
      <c r="A6" s="3" t="s">
        <v>17</v>
      </c>
      <c r="B6" s="3"/>
      <c r="C6" s="4"/>
      <c r="D6" s="6"/>
      <c r="E6" s="6"/>
      <c r="F6" s="6"/>
      <c r="G6" s="6"/>
      <c r="H6" s="63"/>
      <c r="I6" s="61"/>
    </row>
    <row r="7" spans="1:10" x14ac:dyDescent="0.3">
      <c r="A7" s="3" t="s">
        <v>18</v>
      </c>
      <c r="B7" s="3"/>
      <c r="C7" s="4"/>
      <c r="D7" s="6"/>
      <c r="E7" s="6"/>
      <c r="F7" s="6"/>
      <c r="G7" s="6"/>
      <c r="H7" s="63"/>
      <c r="I7" s="61"/>
    </row>
    <row r="8" spans="1:10" x14ac:dyDescent="0.3">
      <c r="A8" s="3" t="s">
        <v>19</v>
      </c>
      <c r="B8" s="3"/>
      <c r="C8" s="4"/>
      <c r="D8" s="6"/>
      <c r="E8" s="6"/>
      <c r="F8" s="6"/>
      <c r="G8" s="6"/>
      <c r="H8" s="63"/>
      <c r="I8" s="61"/>
    </row>
    <row r="9" spans="1:10" x14ac:dyDescent="0.3">
      <c r="A9" s="3" t="s">
        <v>20</v>
      </c>
      <c r="B9" s="3"/>
      <c r="C9" s="19"/>
      <c r="D9" s="6"/>
      <c r="E9" s="6"/>
      <c r="F9" s="6"/>
      <c r="G9" s="6"/>
      <c r="H9" s="63"/>
      <c r="I9" s="61"/>
    </row>
    <row r="10" spans="1:10" x14ac:dyDescent="0.3">
      <c r="A10" s="7" t="s">
        <v>21</v>
      </c>
      <c r="B10" s="7"/>
      <c r="C10" s="13"/>
      <c r="D10" s="13"/>
      <c r="E10" s="13"/>
      <c r="F10" s="14"/>
      <c r="G10" s="14"/>
      <c r="H10" s="64"/>
      <c r="I10" s="9"/>
    </row>
    <row r="12" spans="1:10" x14ac:dyDescent="0.3">
      <c r="A12" s="34" t="s">
        <v>101</v>
      </c>
      <c r="B12" s="37"/>
      <c r="C12" s="37"/>
      <c r="D12" s="37"/>
      <c r="E12" s="37"/>
      <c r="F12" s="37"/>
      <c r="G12" s="37"/>
      <c r="H12" s="37"/>
      <c r="I12" s="38"/>
    </row>
    <row r="13" spans="1:10" x14ac:dyDescent="0.3">
      <c r="A13" s="29" t="s">
        <v>13</v>
      </c>
      <c r="B13" s="29"/>
      <c r="C13" s="30"/>
      <c r="D13" s="30"/>
      <c r="E13" s="11"/>
      <c r="F13" s="26"/>
      <c r="G13" s="68"/>
      <c r="H13" s="62"/>
      <c r="I13" s="60"/>
      <c r="J13" s="22">
        <f>(H13-G13)/365</f>
        <v>0</v>
      </c>
    </row>
    <row r="14" spans="1:10" x14ac:dyDescent="0.3">
      <c r="A14" s="3" t="s">
        <v>14</v>
      </c>
      <c r="B14" s="3" t="s">
        <v>24</v>
      </c>
      <c r="C14" s="4" t="s">
        <v>52</v>
      </c>
      <c r="D14" s="4" t="s">
        <v>41</v>
      </c>
      <c r="E14" s="6" t="s">
        <v>100</v>
      </c>
      <c r="F14" s="25">
        <v>1.3856481481481482E-3</v>
      </c>
      <c r="G14" s="69">
        <v>28410</v>
      </c>
      <c r="H14" s="63">
        <v>43876</v>
      </c>
      <c r="I14" s="40" t="s">
        <v>12</v>
      </c>
      <c r="J14" s="22">
        <f>(H14-G14)/365</f>
        <v>42.372602739726027</v>
      </c>
    </row>
    <row r="15" spans="1:10" x14ac:dyDescent="0.3">
      <c r="A15" s="3" t="s">
        <v>15</v>
      </c>
      <c r="B15" s="3" t="s">
        <v>44</v>
      </c>
      <c r="C15" s="4" t="s">
        <v>26</v>
      </c>
      <c r="D15" s="4" t="s">
        <v>24</v>
      </c>
      <c r="E15" s="6" t="s">
        <v>22</v>
      </c>
      <c r="F15" s="25">
        <v>1.3767361111111109E-3</v>
      </c>
      <c r="G15" s="69">
        <v>26659</v>
      </c>
      <c r="H15" s="63">
        <v>43534</v>
      </c>
      <c r="I15" s="40" t="s">
        <v>12</v>
      </c>
      <c r="J15" s="22">
        <f>(H15-G15)/365</f>
        <v>46.232876712328768</v>
      </c>
    </row>
    <row r="16" spans="1:10" x14ac:dyDescent="0.3">
      <c r="A16" s="3" t="s">
        <v>16</v>
      </c>
      <c r="B16" s="3"/>
      <c r="C16" s="4"/>
      <c r="D16" s="4"/>
      <c r="E16" s="6"/>
      <c r="F16" s="25"/>
      <c r="G16" s="69"/>
      <c r="H16" s="63"/>
      <c r="I16" s="61"/>
      <c r="J16" s="22">
        <f>(H16-G16)/365</f>
        <v>0</v>
      </c>
    </row>
    <row r="17" spans="1:10" x14ac:dyDescent="0.3">
      <c r="A17" s="3" t="s">
        <v>17</v>
      </c>
      <c r="B17" s="3"/>
      <c r="C17" s="4"/>
      <c r="D17" s="4"/>
      <c r="E17" s="6"/>
      <c r="F17" s="25"/>
      <c r="G17" s="69"/>
      <c r="H17" s="63"/>
      <c r="I17" s="61"/>
      <c r="J17" s="22">
        <f>(H17-G17)/365</f>
        <v>0</v>
      </c>
    </row>
    <row r="18" spans="1:10" x14ac:dyDescent="0.3">
      <c r="A18" s="3" t="s">
        <v>18</v>
      </c>
      <c r="B18" s="3"/>
      <c r="C18" s="4"/>
      <c r="D18" s="6"/>
      <c r="E18" s="6"/>
      <c r="F18" s="6"/>
      <c r="G18" s="6"/>
      <c r="H18" s="63"/>
      <c r="I18" s="61"/>
    </row>
    <row r="19" spans="1:10" x14ac:dyDescent="0.3">
      <c r="A19" s="3" t="s">
        <v>19</v>
      </c>
      <c r="B19" s="3"/>
      <c r="C19" s="4"/>
      <c r="D19" s="6"/>
      <c r="E19" s="6"/>
      <c r="F19" s="6"/>
      <c r="G19" s="6"/>
      <c r="H19" s="63"/>
      <c r="I19" s="61"/>
    </row>
    <row r="20" spans="1:10" x14ac:dyDescent="0.3">
      <c r="A20" s="3" t="s">
        <v>20</v>
      </c>
      <c r="B20" s="3"/>
      <c r="C20" s="19"/>
      <c r="D20" s="6"/>
      <c r="E20" s="6"/>
      <c r="F20" s="6"/>
      <c r="G20" s="6"/>
      <c r="H20" s="63"/>
      <c r="I20" s="61"/>
    </row>
    <row r="21" spans="1:10" x14ac:dyDescent="0.3">
      <c r="A21" s="7" t="s">
        <v>21</v>
      </c>
      <c r="B21" s="7"/>
      <c r="C21" s="13"/>
      <c r="D21" s="13"/>
      <c r="E21" s="13"/>
      <c r="F21" s="14"/>
      <c r="G21" s="14"/>
      <c r="H21" s="64"/>
      <c r="I21" s="9"/>
    </row>
    <row r="22" spans="1:10" x14ac:dyDescent="0.3">
      <c r="A22" s="34" t="s">
        <v>11</v>
      </c>
      <c r="B22" s="70"/>
      <c r="C22" s="70"/>
      <c r="D22" s="70"/>
      <c r="E22" s="70"/>
      <c r="F22" s="70"/>
      <c r="G22" s="70"/>
      <c r="H22" s="70"/>
      <c r="I22" s="71"/>
    </row>
    <row r="23" spans="1:10" x14ac:dyDescent="0.3">
      <c r="A23" s="29" t="s">
        <v>13</v>
      </c>
      <c r="B23" s="29" t="s">
        <v>26</v>
      </c>
      <c r="C23" s="30" t="s">
        <v>28</v>
      </c>
      <c r="D23" s="30" t="s">
        <v>100</v>
      </c>
      <c r="E23" s="11" t="s">
        <v>22</v>
      </c>
      <c r="F23" s="26">
        <v>3.1048611111111108E-3</v>
      </c>
      <c r="G23" s="68">
        <v>28410</v>
      </c>
      <c r="H23" s="62">
        <v>42911</v>
      </c>
      <c r="I23" s="66" t="s">
        <v>12</v>
      </c>
      <c r="J23" s="22">
        <f>(H23-G23)/365</f>
        <v>39.728767123287675</v>
      </c>
    </row>
    <row r="24" spans="1:10" x14ac:dyDescent="0.3">
      <c r="A24" s="3" t="s">
        <v>14</v>
      </c>
      <c r="B24" s="3" t="s">
        <v>26</v>
      </c>
      <c r="C24" s="4" t="s">
        <v>28</v>
      </c>
      <c r="D24" s="4" t="s">
        <v>100</v>
      </c>
      <c r="E24" s="6" t="s">
        <v>22</v>
      </c>
      <c r="F24" s="25">
        <v>3.1021990740740736E-3</v>
      </c>
      <c r="G24" s="69">
        <v>28410</v>
      </c>
      <c r="H24" s="63">
        <v>43282</v>
      </c>
      <c r="I24" s="40" t="s">
        <v>12</v>
      </c>
      <c r="J24" s="22">
        <f>(H24-G24)/365</f>
        <v>40.745205479452054</v>
      </c>
    </row>
    <row r="25" spans="1:10" x14ac:dyDescent="0.3">
      <c r="A25" s="3" t="s">
        <v>15</v>
      </c>
      <c r="B25" s="72"/>
      <c r="C25" s="4"/>
      <c r="D25" s="6"/>
      <c r="E25" s="6"/>
      <c r="F25" s="25"/>
      <c r="G25" s="69"/>
      <c r="H25" s="63"/>
      <c r="I25" s="61"/>
      <c r="J25" s="22">
        <f t="shared" ref="J25:J26" si="0">(H25-G25)/365</f>
        <v>0</v>
      </c>
    </row>
    <row r="26" spans="1:10" x14ac:dyDescent="0.3">
      <c r="A26" s="3" t="s">
        <v>16</v>
      </c>
      <c r="B26" s="3" t="s">
        <v>24</v>
      </c>
      <c r="C26" s="4" t="s">
        <v>102</v>
      </c>
      <c r="D26" s="6" t="s">
        <v>26</v>
      </c>
      <c r="E26" s="6" t="s">
        <v>28</v>
      </c>
      <c r="F26" s="25">
        <v>3.5353009259259261E-3</v>
      </c>
      <c r="G26" s="69">
        <v>25681</v>
      </c>
      <c r="H26" s="63">
        <v>44065</v>
      </c>
      <c r="I26" s="40" t="s">
        <v>12</v>
      </c>
      <c r="J26" s="22">
        <f t="shared" si="0"/>
        <v>50.367123287671234</v>
      </c>
    </row>
    <row r="27" spans="1:10" x14ac:dyDescent="0.3">
      <c r="A27" s="3" t="s">
        <v>17</v>
      </c>
      <c r="B27" s="3"/>
      <c r="C27" s="4"/>
      <c r="D27" s="6"/>
      <c r="E27" s="6"/>
      <c r="F27" s="6"/>
      <c r="G27" s="6"/>
      <c r="H27" s="63"/>
      <c r="I27" s="61"/>
    </row>
    <row r="28" spans="1:10" x14ac:dyDescent="0.3">
      <c r="A28" s="3" t="s">
        <v>18</v>
      </c>
      <c r="B28" s="3"/>
      <c r="C28" s="4"/>
      <c r="D28" s="6"/>
      <c r="E28" s="6"/>
      <c r="F28" s="6"/>
      <c r="G28" s="6"/>
      <c r="H28" s="63"/>
      <c r="I28" s="61"/>
    </row>
    <row r="29" spans="1:10" x14ac:dyDescent="0.3">
      <c r="A29" s="3" t="s">
        <v>19</v>
      </c>
      <c r="B29" s="3"/>
      <c r="C29" s="4"/>
      <c r="D29" s="6"/>
      <c r="E29" s="6"/>
      <c r="F29" s="6"/>
      <c r="G29" s="6"/>
      <c r="H29" s="63"/>
      <c r="I29" s="61"/>
    </row>
    <row r="30" spans="1:10" x14ac:dyDescent="0.3">
      <c r="A30" s="3" t="s">
        <v>20</v>
      </c>
      <c r="B30" s="3"/>
      <c r="C30" s="19"/>
      <c r="D30" s="6"/>
      <c r="E30" s="6"/>
      <c r="F30" s="6"/>
      <c r="G30" s="6"/>
      <c r="H30" s="63"/>
      <c r="I30" s="61"/>
    </row>
    <row r="31" spans="1:10" x14ac:dyDescent="0.3">
      <c r="A31" s="7" t="s">
        <v>21</v>
      </c>
      <c r="B31" s="7"/>
      <c r="C31" s="13"/>
      <c r="D31" s="13"/>
      <c r="E31" s="13"/>
      <c r="F31" s="14"/>
      <c r="G31" s="14"/>
      <c r="H31" s="64"/>
      <c r="I31" s="9"/>
    </row>
  </sheetData>
  <mergeCells count="3">
    <mergeCell ref="A1:I1"/>
    <mergeCell ref="A22:I22"/>
    <mergeCell ref="A12:I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0" zoomScaleNormal="80" workbookViewId="0">
      <selection activeCell="N22" sqref="N22"/>
    </sheetView>
  </sheetViews>
  <sheetFormatPr baseColWidth="10" defaultRowHeight="14.4" x14ac:dyDescent="0.3"/>
  <cols>
    <col min="1" max="1" width="21.109375" style="50" bestFit="1" customWidth="1"/>
    <col min="2" max="2" width="12.77734375" style="1" customWidth="1"/>
    <col min="3" max="3" width="15.109375" style="1" customWidth="1"/>
    <col min="4" max="4" width="11.5546875" style="1"/>
    <col min="6" max="7" width="11.5546875" style="1"/>
    <col min="8" max="8" width="16.5546875" style="1" customWidth="1"/>
    <col min="9" max="9" width="14.33203125" customWidth="1"/>
    <col min="10" max="10" width="14.33203125" style="1" customWidth="1"/>
    <col min="11" max="11" width="14" style="1" bestFit="1" customWidth="1"/>
    <col min="12" max="12" width="11.5546875" style="1"/>
  </cols>
  <sheetData>
    <row r="1" spans="1:12" s="1" customFormat="1" x14ac:dyDescent="0.3">
      <c r="A1" s="50" t="s">
        <v>74</v>
      </c>
      <c r="B1" s="1" t="s">
        <v>75</v>
      </c>
      <c r="C1" s="1" t="s">
        <v>76</v>
      </c>
      <c r="D1" s="1" t="s">
        <v>78</v>
      </c>
      <c r="E1" s="1" t="s">
        <v>79</v>
      </c>
      <c r="F1" s="1" t="s">
        <v>80</v>
      </c>
      <c r="G1" s="1" t="s">
        <v>81</v>
      </c>
      <c r="H1" s="1" t="s">
        <v>82</v>
      </c>
      <c r="I1" s="1" t="s">
        <v>87</v>
      </c>
      <c r="J1" s="1" t="s">
        <v>96</v>
      </c>
      <c r="K1" s="1" t="s">
        <v>106</v>
      </c>
      <c r="L1" s="1" t="s">
        <v>88</v>
      </c>
    </row>
    <row r="2" spans="1:12" x14ac:dyDescent="0.3">
      <c r="A2" s="51" t="s">
        <v>22</v>
      </c>
      <c r="B2" s="1">
        <v>15</v>
      </c>
      <c r="E2" s="1">
        <v>10</v>
      </c>
      <c r="K2" s="1">
        <v>5</v>
      </c>
      <c r="L2" s="1">
        <f>SUM(B2:K2)</f>
        <v>30</v>
      </c>
    </row>
    <row r="3" spans="1:12" x14ac:dyDescent="0.3">
      <c r="A3" s="51" t="s">
        <v>24</v>
      </c>
      <c r="B3" s="1">
        <v>6</v>
      </c>
      <c r="E3" s="1"/>
      <c r="G3" s="1">
        <v>3</v>
      </c>
      <c r="H3" s="1">
        <v>2</v>
      </c>
      <c r="J3" s="1">
        <v>1</v>
      </c>
      <c r="K3" s="1">
        <v>5</v>
      </c>
      <c r="L3" s="1">
        <f>SUM(B3:K3)</f>
        <v>17</v>
      </c>
    </row>
    <row r="4" spans="1:12" x14ac:dyDescent="0.3">
      <c r="A4" s="52" t="s">
        <v>29</v>
      </c>
      <c r="C4" s="1">
        <v>3</v>
      </c>
      <c r="D4" s="1">
        <v>4</v>
      </c>
      <c r="E4" s="1"/>
      <c r="F4" s="1">
        <v>5</v>
      </c>
      <c r="L4" s="1">
        <f>SUM(B4:K4)</f>
        <v>12</v>
      </c>
    </row>
    <row r="5" spans="1:12" x14ac:dyDescent="0.3">
      <c r="A5" s="53" t="s">
        <v>45</v>
      </c>
      <c r="H5" s="1">
        <v>10</v>
      </c>
      <c r="L5" s="1">
        <f>SUM(B5:K5)</f>
        <v>10</v>
      </c>
    </row>
    <row r="6" spans="1:12" x14ac:dyDescent="0.3">
      <c r="A6" s="53" t="s">
        <v>44</v>
      </c>
      <c r="G6" s="1">
        <v>7</v>
      </c>
      <c r="K6" s="1">
        <v>3</v>
      </c>
      <c r="L6" s="1">
        <f>SUM(B6:K6)</f>
        <v>10</v>
      </c>
    </row>
    <row r="7" spans="1:12" x14ac:dyDescent="0.3">
      <c r="A7" s="53" t="s">
        <v>47</v>
      </c>
      <c r="G7" s="1">
        <v>1</v>
      </c>
      <c r="H7" s="1">
        <v>7</v>
      </c>
      <c r="L7" s="1">
        <f>SUM(B7:K7)</f>
        <v>8</v>
      </c>
    </row>
    <row r="8" spans="1:12" x14ac:dyDescent="0.3">
      <c r="A8" s="52" t="s">
        <v>30</v>
      </c>
      <c r="C8" s="1">
        <v>2</v>
      </c>
      <c r="D8" s="1">
        <v>3</v>
      </c>
      <c r="E8" s="1"/>
      <c r="F8" s="1">
        <v>3</v>
      </c>
      <c r="L8" s="1">
        <f>SUM(B8:K8)</f>
        <v>8</v>
      </c>
    </row>
    <row r="9" spans="1:12" x14ac:dyDescent="0.3">
      <c r="A9" s="52" t="s">
        <v>28</v>
      </c>
      <c r="C9" s="1">
        <v>2</v>
      </c>
      <c r="D9" s="1">
        <v>1</v>
      </c>
      <c r="E9" s="1"/>
      <c r="K9" s="1">
        <v>3</v>
      </c>
      <c r="L9" s="1">
        <f>SUM(B9:K9)</f>
        <v>6</v>
      </c>
    </row>
    <row r="10" spans="1:12" x14ac:dyDescent="0.3">
      <c r="A10" s="52" t="s">
        <v>26</v>
      </c>
      <c r="C10" s="1">
        <v>1</v>
      </c>
      <c r="E10" s="1"/>
      <c r="K10" s="1">
        <v>5</v>
      </c>
      <c r="L10" s="1">
        <f>SUM(B10:K10)</f>
        <v>6</v>
      </c>
    </row>
    <row r="11" spans="1:12" x14ac:dyDescent="0.3">
      <c r="A11" s="53" t="s">
        <v>53</v>
      </c>
      <c r="B11" s="1">
        <v>5</v>
      </c>
      <c r="E11" s="1"/>
      <c r="L11" s="1">
        <f>SUM(B11:K11)</f>
        <v>5</v>
      </c>
    </row>
    <row r="12" spans="1:12" x14ac:dyDescent="0.3">
      <c r="A12" s="52" t="s">
        <v>31</v>
      </c>
      <c r="C12" s="1">
        <v>1</v>
      </c>
      <c r="D12" s="1">
        <v>2</v>
      </c>
      <c r="E12" s="1"/>
      <c r="F12" s="1">
        <v>1</v>
      </c>
      <c r="L12" s="1">
        <f>SUM(B12:K12)</f>
        <v>4</v>
      </c>
    </row>
    <row r="13" spans="1:12" x14ac:dyDescent="0.3">
      <c r="A13" s="52" t="s">
        <v>34</v>
      </c>
      <c r="D13" s="1">
        <v>4</v>
      </c>
      <c r="E13" s="1"/>
      <c r="L13" s="1">
        <f>SUM(B13:K13)</f>
        <v>4</v>
      </c>
    </row>
    <row r="14" spans="1:12" x14ac:dyDescent="0.3">
      <c r="A14" s="53" t="s">
        <v>42</v>
      </c>
      <c r="G14" s="1">
        <v>4</v>
      </c>
      <c r="L14" s="1">
        <f>SUM(B14:K14)</f>
        <v>4</v>
      </c>
    </row>
    <row r="15" spans="1:12" x14ac:dyDescent="0.3">
      <c r="A15" s="50" t="s">
        <v>50</v>
      </c>
      <c r="H15" s="1">
        <v>4</v>
      </c>
      <c r="L15" s="1">
        <f>SUM(B15:K15)</f>
        <v>4</v>
      </c>
    </row>
    <row r="16" spans="1:12" x14ac:dyDescent="0.3">
      <c r="A16" s="59" t="s">
        <v>52</v>
      </c>
      <c r="B16" s="1">
        <v>1</v>
      </c>
      <c r="E16" s="1"/>
      <c r="K16" s="1">
        <v>3</v>
      </c>
      <c r="L16" s="1">
        <f>SUM(B16:K16)</f>
        <v>4</v>
      </c>
    </row>
    <row r="17" spans="1:12" x14ac:dyDescent="0.3">
      <c r="A17" s="51" t="s">
        <v>41</v>
      </c>
      <c r="G17" s="1">
        <v>1</v>
      </c>
      <c r="K17" s="1">
        <v>3</v>
      </c>
      <c r="L17" s="1">
        <f>SUM(B17:K17)</f>
        <v>4</v>
      </c>
    </row>
    <row r="18" spans="1:12" x14ac:dyDescent="0.3">
      <c r="A18" s="51" t="s">
        <v>37</v>
      </c>
      <c r="F18" s="1">
        <v>3</v>
      </c>
      <c r="L18" s="1">
        <f>SUM(B18:K18)</f>
        <v>3</v>
      </c>
    </row>
    <row r="19" spans="1:12" x14ac:dyDescent="0.3">
      <c r="A19" s="53" t="s">
        <v>100</v>
      </c>
      <c r="K19" s="1">
        <v>3</v>
      </c>
      <c r="L19" s="1">
        <f>SUM(B19:K19)</f>
        <v>3</v>
      </c>
    </row>
    <row r="20" spans="1:12" x14ac:dyDescent="0.3">
      <c r="A20" s="59" t="s">
        <v>56</v>
      </c>
      <c r="B20" s="1">
        <v>1</v>
      </c>
      <c r="C20" s="1">
        <v>1</v>
      </c>
      <c r="E20" s="1"/>
      <c r="L20" s="1">
        <f>SUM(B20:K20)</f>
        <v>2</v>
      </c>
    </row>
    <row r="21" spans="1:12" x14ac:dyDescent="0.3">
      <c r="A21" s="59" t="s">
        <v>27</v>
      </c>
      <c r="C21" s="1">
        <v>2</v>
      </c>
      <c r="E21" s="1"/>
      <c r="L21" s="1">
        <f>SUM(B21:K21)</f>
        <v>2</v>
      </c>
    </row>
    <row r="22" spans="1:12" x14ac:dyDescent="0.3">
      <c r="A22" s="53" t="s">
        <v>43</v>
      </c>
      <c r="G22" s="1">
        <v>2</v>
      </c>
      <c r="L22" s="1">
        <f>SUM(B22:K22)</f>
        <v>2</v>
      </c>
    </row>
    <row r="23" spans="1:12" x14ac:dyDescent="0.3">
      <c r="A23" s="51" t="s">
        <v>46</v>
      </c>
      <c r="H23" s="1">
        <v>2</v>
      </c>
      <c r="L23" s="1">
        <f>SUM(B23:K23)</f>
        <v>2</v>
      </c>
    </row>
    <row r="24" spans="1:12" x14ac:dyDescent="0.3">
      <c r="A24" s="51" t="s">
        <v>49</v>
      </c>
      <c r="H24" s="1">
        <v>2</v>
      </c>
      <c r="L24" s="1">
        <f>SUM(B24:K24)</f>
        <v>2</v>
      </c>
    </row>
    <row r="25" spans="1:12" x14ac:dyDescent="0.3">
      <c r="A25" s="51" t="s">
        <v>94</v>
      </c>
      <c r="J25" s="1">
        <v>2</v>
      </c>
      <c r="L25" s="1">
        <f>SUM(B25:K25)</f>
        <v>2</v>
      </c>
    </row>
    <row r="26" spans="1:12" x14ac:dyDescent="0.3">
      <c r="A26" s="50" t="s">
        <v>99</v>
      </c>
      <c r="J26" s="1">
        <v>2</v>
      </c>
      <c r="L26" s="1">
        <f>SUM(B26:K26)</f>
        <v>2</v>
      </c>
    </row>
    <row r="27" spans="1:12" x14ac:dyDescent="0.3">
      <c r="A27" s="51" t="s">
        <v>65</v>
      </c>
      <c r="E27" s="1"/>
      <c r="F27" s="1">
        <v>2</v>
      </c>
      <c r="L27" s="1">
        <f>SUM(B27:K27)</f>
        <v>2</v>
      </c>
    </row>
    <row r="28" spans="1:12" x14ac:dyDescent="0.3">
      <c r="A28" s="53" t="s">
        <v>91</v>
      </c>
      <c r="C28" s="1">
        <v>1</v>
      </c>
      <c r="F28" s="1">
        <v>1</v>
      </c>
      <c r="L28" s="1">
        <f>SUM(B28:K28)</f>
        <v>2</v>
      </c>
    </row>
    <row r="29" spans="1:12" x14ac:dyDescent="0.3">
      <c r="A29" s="51" t="s">
        <v>64</v>
      </c>
      <c r="F29" s="1">
        <v>2</v>
      </c>
      <c r="L29" s="1">
        <f>SUM(B29:K29)</f>
        <v>2</v>
      </c>
    </row>
    <row r="30" spans="1:12" x14ac:dyDescent="0.3">
      <c r="A30" s="51" t="s">
        <v>95</v>
      </c>
      <c r="J30" s="1">
        <v>1</v>
      </c>
      <c r="K30" s="1">
        <v>1</v>
      </c>
      <c r="L30" s="1">
        <f>SUM(B30:K30)</f>
        <v>2</v>
      </c>
    </row>
    <row r="31" spans="1:12" x14ac:dyDescent="0.3">
      <c r="A31" s="59" t="s">
        <v>25</v>
      </c>
      <c r="B31" s="1">
        <v>1</v>
      </c>
      <c r="E31" s="1"/>
      <c r="L31" s="1">
        <f>SUM(B31:K31)</f>
        <v>1</v>
      </c>
    </row>
    <row r="32" spans="1:12" x14ac:dyDescent="0.3">
      <c r="A32" s="59" t="s">
        <v>54</v>
      </c>
      <c r="B32" s="1">
        <v>1</v>
      </c>
      <c r="E32" s="1"/>
      <c r="L32" s="1">
        <f>SUM(B32:K32)</f>
        <v>1</v>
      </c>
    </row>
    <row r="33" spans="1:12" x14ac:dyDescent="0.3">
      <c r="A33" s="59" t="s">
        <v>77</v>
      </c>
      <c r="C33" s="1">
        <v>1</v>
      </c>
      <c r="E33" s="1"/>
      <c r="L33" s="1">
        <f>SUM(B33:K33)</f>
        <v>1</v>
      </c>
    </row>
    <row r="34" spans="1:12" x14ac:dyDescent="0.3">
      <c r="A34" s="53" t="s">
        <v>66</v>
      </c>
      <c r="F34" s="1">
        <v>1</v>
      </c>
      <c r="L34" s="1">
        <f>SUM(B34:K34)</f>
        <v>1</v>
      </c>
    </row>
    <row r="35" spans="1:12" x14ac:dyDescent="0.3">
      <c r="A35" s="52" t="s">
        <v>38</v>
      </c>
      <c r="F35" s="1">
        <v>1</v>
      </c>
      <c r="L35" s="1">
        <f>SUM(B35:K35)</f>
        <v>1</v>
      </c>
    </row>
    <row r="36" spans="1:12" x14ac:dyDescent="0.3">
      <c r="A36" s="53" t="s">
        <v>39</v>
      </c>
      <c r="F36" s="1">
        <v>1</v>
      </c>
      <c r="L36" s="1">
        <f>SUM(B36:K36)</f>
        <v>1</v>
      </c>
    </row>
    <row r="37" spans="1:12" x14ac:dyDescent="0.3">
      <c r="A37" s="52" t="s">
        <v>68</v>
      </c>
      <c r="F37" s="1">
        <v>1</v>
      </c>
      <c r="L37" s="1">
        <f>SUM(B37:K37)</f>
        <v>1</v>
      </c>
    </row>
    <row r="38" spans="1:12" x14ac:dyDescent="0.3">
      <c r="A38" s="53" t="s">
        <v>40</v>
      </c>
      <c r="G38" s="1">
        <v>1</v>
      </c>
      <c r="L38" s="1">
        <f>SUM(B38:K38)</f>
        <v>1</v>
      </c>
    </row>
    <row r="39" spans="1:12" x14ac:dyDescent="0.3">
      <c r="A39" s="53" t="s">
        <v>71</v>
      </c>
      <c r="H39" s="1">
        <v>1</v>
      </c>
      <c r="L39" s="1">
        <f>SUM(B39:K39)</f>
        <v>1</v>
      </c>
    </row>
    <row r="40" spans="1:12" x14ac:dyDescent="0.3">
      <c r="A40" s="53" t="s">
        <v>51</v>
      </c>
      <c r="H40" s="1">
        <v>1</v>
      </c>
      <c r="L40" s="1">
        <f>SUM(B40:K40)</f>
        <v>1</v>
      </c>
    </row>
    <row r="41" spans="1:12" x14ac:dyDescent="0.3">
      <c r="A41" s="53" t="s">
        <v>93</v>
      </c>
      <c r="J41" s="1">
        <v>1</v>
      </c>
      <c r="L41" s="1">
        <f>SUM(B41:K41)</f>
        <v>1</v>
      </c>
    </row>
    <row r="42" spans="1:12" x14ac:dyDescent="0.3">
      <c r="A42" s="53" t="s">
        <v>105</v>
      </c>
      <c r="F42" s="1">
        <v>1</v>
      </c>
      <c r="L42" s="1">
        <f>SUM(B42:K42)</f>
        <v>1</v>
      </c>
    </row>
    <row r="43" spans="1:12" x14ac:dyDescent="0.3">
      <c r="A43" s="53" t="s">
        <v>102</v>
      </c>
      <c r="K43" s="1">
        <v>1</v>
      </c>
      <c r="L43" s="1">
        <f>SUM(B43:K43)</f>
        <v>1</v>
      </c>
    </row>
    <row r="44" spans="1:12" x14ac:dyDescent="0.3">
      <c r="B44" s="1">
        <f>SUM(Tabla1[VELOCIDAD])</f>
        <v>30</v>
      </c>
      <c r="C44" s="1">
        <f>SUM(Tabla1[MEDIOFONDO])</f>
        <v>14</v>
      </c>
      <c r="D44" s="1">
        <f>SUM(Tabla1[FONDO])</f>
        <v>14</v>
      </c>
      <c r="E44" s="1">
        <f>SUM(Tabla1[VALLAS])</f>
        <v>10</v>
      </c>
      <c r="F44" s="1">
        <f>SUM(Tabla1[RUTA])</f>
        <v>22</v>
      </c>
      <c r="G44" s="1">
        <f>SUM(Tabla1[SALTOS])</f>
        <v>19</v>
      </c>
      <c r="H44" s="1">
        <f>SUM(Tabla1[LANZAMIENTOS])</f>
        <v>29</v>
      </c>
      <c r="I44" s="1">
        <f>SUM(Tabla1[HEPTAHTLON])</f>
        <v>0</v>
      </c>
      <c r="J44" s="1">
        <f>SUM(Tabla1[MARCHA])</f>
        <v>7</v>
      </c>
      <c r="L44" s="1">
        <f>SUM(Tabla1[TOTAL])</f>
        <v>177</v>
      </c>
    </row>
  </sheetData>
  <pageMargins left="0.7" right="0.7" top="0.75" bottom="0.75" header="0.3" footer="0.3"/>
  <ignoredErrors>
    <ignoredError sqref="L2:L43" calculatedColumn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L16" sqref="L16"/>
    </sheetView>
  </sheetViews>
  <sheetFormatPr baseColWidth="10" defaultRowHeight="14.4" x14ac:dyDescent="0.3"/>
  <cols>
    <col min="1" max="1" width="15.44140625" style="1" customWidth="1"/>
    <col min="2" max="2" width="11.5546875" style="1"/>
    <col min="3" max="3" width="13" style="1" bestFit="1" customWidth="1"/>
    <col min="4" max="7" width="11.5546875" style="1"/>
    <col min="8" max="8" width="14.6640625" style="1" bestFit="1" customWidth="1"/>
    <col min="9" max="9" width="12.33203125" style="1" bestFit="1" customWidth="1"/>
    <col min="10" max="11" width="12.33203125" style="1" customWidth="1"/>
    <col min="12" max="12" width="11.5546875" style="1"/>
  </cols>
  <sheetData>
    <row r="1" spans="1:12" x14ac:dyDescent="0.3">
      <c r="A1" s="57" t="s">
        <v>89</v>
      </c>
      <c r="B1" s="57" t="s">
        <v>75</v>
      </c>
      <c r="C1" s="57" t="s">
        <v>76</v>
      </c>
      <c r="D1" s="57" t="s">
        <v>78</v>
      </c>
      <c r="E1" s="57" t="s">
        <v>79</v>
      </c>
      <c r="F1" s="57" t="s">
        <v>80</v>
      </c>
      <c r="G1" s="57" t="s">
        <v>81</v>
      </c>
      <c r="H1" s="57" t="s">
        <v>82</v>
      </c>
      <c r="I1" s="57" t="s">
        <v>87</v>
      </c>
      <c r="J1" s="57" t="s">
        <v>96</v>
      </c>
      <c r="K1" s="57" t="s">
        <v>106</v>
      </c>
      <c r="L1" s="58" t="s">
        <v>88</v>
      </c>
    </row>
    <row r="2" spans="1:12" x14ac:dyDescent="0.3">
      <c r="A2" s="40" t="s">
        <v>12</v>
      </c>
      <c r="B2" s="20">
        <v>20</v>
      </c>
      <c r="C2" s="20">
        <v>4</v>
      </c>
      <c r="D2" s="20">
        <v>1</v>
      </c>
      <c r="E2" s="20">
        <v>8</v>
      </c>
      <c r="F2" s="20"/>
      <c r="G2" s="20">
        <v>11</v>
      </c>
      <c r="H2" s="20">
        <v>8</v>
      </c>
      <c r="I2" s="20"/>
      <c r="J2" s="20">
        <v>2</v>
      </c>
      <c r="K2" s="20">
        <v>8</v>
      </c>
      <c r="L2" s="20">
        <f>SUM(B2:K2)</f>
        <v>62</v>
      </c>
    </row>
    <row r="3" spans="1:12" x14ac:dyDescent="0.3">
      <c r="A3" s="42" t="s">
        <v>23</v>
      </c>
      <c r="B3" s="20">
        <v>10</v>
      </c>
      <c r="C3" s="20">
        <v>5</v>
      </c>
      <c r="D3" s="20">
        <v>6</v>
      </c>
      <c r="E3" s="20">
        <v>2</v>
      </c>
      <c r="F3" s="20">
        <v>7</v>
      </c>
      <c r="G3" s="20">
        <v>7</v>
      </c>
      <c r="H3" s="20">
        <v>14</v>
      </c>
      <c r="I3" s="20"/>
      <c r="J3" s="20">
        <v>4</v>
      </c>
      <c r="K3" s="20"/>
      <c r="L3" s="20">
        <f t="shared" ref="L3:L7" si="0">SUM(B3:J3)</f>
        <v>55</v>
      </c>
    </row>
    <row r="4" spans="1:12" x14ac:dyDescent="0.3">
      <c r="A4" s="41" t="s">
        <v>63</v>
      </c>
      <c r="B4" s="20"/>
      <c r="C4" s="20">
        <v>3</v>
      </c>
      <c r="D4" s="20">
        <v>3</v>
      </c>
      <c r="E4" s="20"/>
      <c r="F4" s="20">
        <v>9</v>
      </c>
      <c r="G4" s="20"/>
      <c r="H4" s="20"/>
      <c r="I4" s="20"/>
      <c r="J4" s="20"/>
      <c r="K4" s="20"/>
      <c r="L4" s="20">
        <f t="shared" si="0"/>
        <v>15</v>
      </c>
    </row>
    <row r="5" spans="1:12" x14ac:dyDescent="0.3">
      <c r="A5" s="43" t="s">
        <v>62</v>
      </c>
      <c r="B5" s="20"/>
      <c r="C5" s="20">
        <v>1</v>
      </c>
      <c r="D5" s="20">
        <v>4</v>
      </c>
      <c r="E5" s="20"/>
      <c r="F5" s="20">
        <v>3</v>
      </c>
      <c r="G5" s="20"/>
      <c r="H5" s="20"/>
      <c r="I5" s="20"/>
      <c r="J5" s="20">
        <v>1</v>
      </c>
      <c r="K5" s="20"/>
      <c r="L5" s="20">
        <f t="shared" si="0"/>
        <v>9</v>
      </c>
    </row>
    <row r="6" spans="1:12" x14ac:dyDescent="0.3">
      <c r="A6" s="45" t="s">
        <v>48</v>
      </c>
      <c r="B6" s="20"/>
      <c r="C6" s="20"/>
      <c r="D6" s="20"/>
      <c r="E6" s="20"/>
      <c r="F6" s="20">
        <v>1</v>
      </c>
      <c r="G6" s="20">
        <v>1</v>
      </c>
      <c r="H6" s="20">
        <v>7</v>
      </c>
      <c r="I6" s="20"/>
      <c r="J6" s="20"/>
      <c r="K6" s="20"/>
      <c r="L6" s="20">
        <f t="shared" si="0"/>
        <v>9</v>
      </c>
    </row>
    <row r="7" spans="1:12" x14ac:dyDescent="0.3">
      <c r="A7" s="44" t="s">
        <v>58</v>
      </c>
      <c r="B7" s="20"/>
      <c r="C7" s="20">
        <v>1</v>
      </c>
      <c r="D7" s="20"/>
      <c r="E7" s="20"/>
      <c r="F7" s="20">
        <v>2</v>
      </c>
      <c r="G7" s="20"/>
      <c r="H7" s="20"/>
      <c r="I7" s="20"/>
      <c r="J7" s="20"/>
      <c r="K7" s="20"/>
      <c r="L7" s="20">
        <f t="shared" si="0"/>
        <v>3</v>
      </c>
    </row>
    <row r="9" spans="1:12" x14ac:dyDescent="0.3">
      <c r="B9" s="1">
        <f t="shared" ref="B9:K9" si="1">SUM(B2:B7)</f>
        <v>30</v>
      </c>
      <c r="C9" s="1">
        <f t="shared" si="1"/>
        <v>14</v>
      </c>
      <c r="D9" s="1">
        <f t="shared" si="1"/>
        <v>14</v>
      </c>
      <c r="E9" s="1">
        <f t="shared" si="1"/>
        <v>10</v>
      </c>
      <c r="F9" s="1">
        <f t="shared" si="1"/>
        <v>22</v>
      </c>
      <c r="G9" s="1">
        <f t="shared" si="1"/>
        <v>19</v>
      </c>
      <c r="H9" s="1">
        <f t="shared" si="1"/>
        <v>29</v>
      </c>
      <c r="I9" s="1">
        <f t="shared" si="1"/>
        <v>0</v>
      </c>
      <c r="J9" s="1">
        <f t="shared" si="1"/>
        <v>7</v>
      </c>
      <c r="K9" s="1">
        <f t="shared" si="1"/>
        <v>8</v>
      </c>
      <c r="L9" s="1">
        <f>SUM(L2:L7)</f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90" zoomScaleNormal="90" workbookViewId="0">
      <selection activeCell="P21" sqref="P21"/>
    </sheetView>
  </sheetViews>
  <sheetFormatPr baseColWidth="10" defaultRowHeight="14.4" x14ac:dyDescent="0.3"/>
  <cols>
    <col min="1" max="1" width="11.5546875" style="1"/>
    <col min="2" max="2" width="22" bestFit="1" customWidth="1"/>
    <col min="6" max="6" width="13.5546875" customWidth="1"/>
    <col min="9" max="9" width="17.88671875" customWidth="1"/>
  </cols>
  <sheetData>
    <row r="1" spans="1:14" x14ac:dyDescent="0.3">
      <c r="A1" s="34">
        <v>800</v>
      </c>
      <c r="B1" s="35"/>
      <c r="C1" s="35"/>
      <c r="D1" s="35"/>
      <c r="E1" s="35"/>
      <c r="F1" s="35"/>
      <c r="G1" s="36"/>
      <c r="H1" s="34">
        <v>500</v>
      </c>
      <c r="I1" s="35"/>
      <c r="J1" s="35"/>
      <c r="K1" s="35"/>
      <c r="L1" s="35"/>
      <c r="M1" s="35"/>
      <c r="N1" s="36"/>
    </row>
    <row r="2" spans="1:14" x14ac:dyDescent="0.3">
      <c r="A2" s="2" t="s">
        <v>13</v>
      </c>
      <c r="B2" s="21" t="s">
        <v>27</v>
      </c>
      <c r="C2" s="26">
        <v>1.5280092592592593E-3</v>
      </c>
      <c r="D2" s="11">
        <v>30020</v>
      </c>
      <c r="E2" s="11">
        <v>42903</v>
      </c>
      <c r="F2" s="41" t="s">
        <v>63</v>
      </c>
      <c r="G2" s="73">
        <f t="shared" ref="G2:G5" si="0">(E2-D2)/365</f>
        <v>35.295890410958904</v>
      </c>
      <c r="H2" s="2" t="s">
        <v>13</v>
      </c>
      <c r="I2" s="3"/>
      <c r="J2" s="4"/>
      <c r="K2" s="4"/>
      <c r="L2" s="6"/>
      <c r="M2" s="5"/>
      <c r="N2" s="82"/>
    </row>
    <row r="3" spans="1:14" x14ac:dyDescent="0.3">
      <c r="A3" s="3" t="s">
        <v>14</v>
      </c>
      <c r="B3" s="3" t="s">
        <v>56</v>
      </c>
      <c r="C3" s="25">
        <v>1.6134259259259259E-3</v>
      </c>
      <c r="D3" s="6">
        <v>30813</v>
      </c>
      <c r="E3" s="6">
        <v>45802</v>
      </c>
      <c r="F3" s="43" t="s">
        <v>62</v>
      </c>
      <c r="G3" s="74">
        <f t="shared" si="0"/>
        <v>41.065753424657537</v>
      </c>
      <c r="H3" s="3" t="s">
        <v>14</v>
      </c>
      <c r="I3" s="3" t="s">
        <v>27</v>
      </c>
      <c r="J3" s="25">
        <v>9.119212962962962E-4</v>
      </c>
      <c r="K3" s="6">
        <v>30020</v>
      </c>
      <c r="L3" s="6">
        <v>45042</v>
      </c>
      <c r="M3" s="40" t="s">
        <v>12</v>
      </c>
      <c r="N3" s="74">
        <f t="shared" ref="N3" si="1">(L3-K3)/365</f>
        <v>41.156164383561645</v>
      </c>
    </row>
    <row r="4" spans="1:14" x14ac:dyDescent="0.3">
      <c r="A4" s="3" t="s">
        <v>15</v>
      </c>
      <c r="B4" s="3" t="s">
        <v>26</v>
      </c>
      <c r="C4" s="25">
        <v>1.742361111111111E-3</v>
      </c>
      <c r="D4" s="6">
        <v>25609</v>
      </c>
      <c r="E4" s="6">
        <v>43282</v>
      </c>
      <c r="F4" s="40" t="s">
        <v>12</v>
      </c>
      <c r="G4" s="74">
        <f t="shared" si="0"/>
        <v>48.419178082191777</v>
      </c>
      <c r="H4" s="3" t="s">
        <v>15</v>
      </c>
      <c r="I4" s="3"/>
      <c r="J4" s="25"/>
      <c r="K4" s="6"/>
      <c r="L4" s="6"/>
      <c r="M4" s="5"/>
      <c r="N4" s="74"/>
    </row>
    <row r="5" spans="1:14" x14ac:dyDescent="0.3">
      <c r="A5" s="3" t="s">
        <v>16</v>
      </c>
      <c r="B5" s="3" t="s">
        <v>28</v>
      </c>
      <c r="C5" s="25">
        <v>1.8320601851851851E-3</v>
      </c>
      <c r="D5" s="6">
        <v>25398</v>
      </c>
      <c r="E5" s="6">
        <v>44342</v>
      </c>
      <c r="F5" s="40" t="s">
        <v>12</v>
      </c>
      <c r="G5" s="74">
        <f t="shared" si="0"/>
        <v>51.901369863013699</v>
      </c>
      <c r="H5" s="3" t="s">
        <v>16</v>
      </c>
      <c r="I5" s="3"/>
      <c r="J5" s="4"/>
      <c r="K5" s="4"/>
      <c r="L5" s="6"/>
      <c r="M5" s="5"/>
      <c r="N5" s="75"/>
    </row>
    <row r="6" spans="1:14" x14ac:dyDescent="0.3">
      <c r="A6" s="3" t="s">
        <v>17</v>
      </c>
      <c r="B6" s="3"/>
      <c r="C6" s="25"/>
      <c r="D6" s="17"/>
      <c r="E6" s="6"/>
      <c r="F6" s="18"/>
      <c r="G6" s="75"/>
      <c r="H6" s="3" t="s">
        <v>17</v>
      </c>
      <c r="I6" s="3"/>
      <c r="J6" s="17"/>
      <c r="K6" s="17"/>
      <c r="L6" s="6"/>
      <c r="M6" s="18"/>
      <c r="N6" s="75"/>
    </row>
    <row r="7" spans="1:14" x14ac:dyDescent="0.3">
      <c r="A7" s="3" t="s">
        <v>18</v>
      </c>
      <c r="B7" s="3"/>
      <c r="C7" s="25"/>
      <c r="D7" s="4"/>
      <c r="E7" s="6"/>
      <c r="F7" s="5"/>
      <c r="G7" s="75"/>
      <c r="H7" s="3" t="s">
        <v>18</v>
      </c>
      <c r="I7" s="3"/>
      <c r="J7" s="12"/>
      <c r="K7" s="12"/>
      <c r="L7" s="6"/>
      <c r="M7" s="5"/>
      <c r="N7" s="75"/>
    </row>
    <row r="8" spans="1:14" x14ac:dyDescent="0.3">
      <c r="A8" s="3" t="s">
        <v>19</v>
      </c>
      <c r="B8" s="3"/>
      <c r="C8" s="25"/>
      <c r="D8" s="4"/>
      <c r="E8" s="6"/>
      <c r="F8" s="5"/>
      <c r="G8" s="75"/>
      <c r="H8" s="3" t="s">
        <v>19</v>
      </c>
      <c r="I8" s="3"/>
      <c r="J8" s="12"/>
      <c r="K8" s="12"/>
      <c r="L8" s="6"/>
      <c r="M8" s="5"/>
      <c r="N8" s="75"/>
    </row>
    <row r="9" spans="1:14" x14ac:dyDescent="0.3">
      <c r="A9" s="3" t="s">
        <v>20</v>
      </c>
      <c r="B9" s="3"/>
      <c r="C9" s="25"/>
      <c r="D9" s="4"/>
      <c r="E9" s="6"/>
      <c r="F9" s="5"/>
      <c r="G9" s="75"/>
      <c r="H9" s="3" t="s">
        <v>20</v>
      </c>
      <c r="I9" s="3"/>
      <c r="J9" s="12"/>
      <c r="K9" s="12"/>
      <c r="L9" s="6"/>
      <c r="M9" s="5"/>
      <c r="N9" s="75"/>
    </row>
    <row r="10" spans="1:14" x14ac:dyDescent="0.3">
      <c r="A10" s="7" t="s">
        <v>21</v>
      </c>
      <c r="B10" s="7"/>
      <c r="C10" s="27"/>
      <c r="D10" s="8"/>
      <c r="E10" s="14"/>
      <c r="F10" s="9"/>
      <c r="G10" s="76"/>
      <c r="H10" s="7" t="s">
        <v>21</v>
      </c>
      <c r="I10" s="7"/>
      <c r="J10" s="13"/>
      <c r="K10" s="13"/>
      <c r="L10" s="14"/>
      <c r="M10" s="9"/>
      <c r="N10" s="76"/>
    </row>
    <row r="12" spans="1:14" x14ac:dyDescent="0.3">
      <c r="A12" s="34">
        <v>1500</v>
      </c>
      <c r="B12" s="35"/>
      <c r="C12" s="35"/>
      <c r="D12" s="35"/>
      <c r="E12" s="35"/>
      <c r="F12" s="35"/>
      <c r="G12" s="36"/>
      <c r="H12" s="34">
        <v>600</v>
      </c>
      <c r="I12" s="35"/>
      <c r="J12" s="35"/>
      <c r="K12" s="35"/>
      <c r="L12" s="35"/>
      <c r="M12" s="35"/>
      <c r="N12" s="36"/>
    </row>
    <row r="13" spans="1:14" x14ac:dyDescent="0.3">
      <c r="A13" s="3" t="s">
        <v>13</v>
      </c>
      <c r="B13" s="3" t="s">
        <v>29</v>
      </c>
      <c r="C13" s="25">
        <v>3.0681712962962963E-3</v>
      </c>
      <c r="D13" s="6">
        <v>30367</v>
      </c>
      <c r="E13" s="6">
        <v>44030</v>
      </c>
      <c r="F13" s="42" t="s">
        <v>23</v>
      </c>
      <c r="G13" s="74">
        <f t="shared" ref="G13:G16" si="2">(E13-D13)/365</f>
        <v>37.43287671232877</v>
      </c>
      <c r="H13" s="21" t="s">
        <v>13</v>
      </c>
      <c r="I13" s="3" t="s">
        <v>57</v>
      </c>
      <c r="J13" s="25">
        <v>1.4291666666666665E-3</v>
      </c>
      <c r="K13" s="6">
        <v>31341</v>
      </c>
      <c r="L13" s="6">
        <v>45469</v>
      </c>
      <c r="M13" s="44" t="s">
        <v>58</v>
      </c>
      <c r="N13" s="73">
        <f t="shared" ref="N13" si="3">(L13-K13)/365</f>
        <v>38.706849315068496</v>
      </c>
    </row>
    <row r="14" spans="1:14" x14ac:dyDescent="0.3">
      <c r="A14" s="3" t="s">
        <v>14</v>
      </c>
      <c r="B14" s="3" t="s">
        <v>31</v>
      </c>
      <c r="C14" s="25">
        <v>3.3087962962962962E-3</v>
      </c>
      <c r="D14" s="6">
        <v>29989</v>
      </c>
      <c r="E14" s="6">
        <v>45469</v>
      </c>
      <c r="F14" s="42" t="s">
        <v>23</v>
      </c>
      <c r="G14" s="74">
        <f t="shared" si="2"/>
        <v>42.410958904109592</v>
      </c>
      <c r="H14" s="3" t="s">
        <v>14</v>
      </c>
      <c r="I14" s="3"/>
      <c r="J14" s="4"/>
      <c r="K14" s="4"/>
      <c r="L14" s="6"/>
      <c r="M14" s="5"/>
      <c r="N14" s="75"/>
    </row>
    <row r="15" spans="1:14" x14ac:dyDescent="0.3">
      <c r="A15" s="3" t="s">
        <v>15</v>
      </c>
      <c r="B15" s="3" t="s">
        <v>30</v>
      </c>
      <c r="C15" s="25">
        <v>3.4311342592592592E-3</v>
      </c>
      <c r="D15" s="6">
        <v>27665</v>
      </c>
      <c r="E15" s="6">
        <v>44366</v>
      </c>
      <c r="F15" s="41" t="s">
        <v>63</v>
      </c>
      <c r="G15" s="74">
        <f t="shared" si="2"/>
        <v>45.756164383561647</v>
      </c>
      <c r="H15" s="3" t="s">
        <v>15</v>
      </c>
      <c r="I15" s="3"/>
      <c r="J15" s="4"/>
      <c r="K15" s="4"/>
      <c r="L15" s="6"/>
      <c r="M15" s="5"/>
      <c r="N15" s="75"/>
    </row>
    <row r="16" spans="1:14" x14ac:dyDescent="0.3">
      <c r="A16" s="3" t="s">
        <v>16</v>
      </c>
      <c r="B16" s="3" t="s">
        <v>28</v>
      </c>
      <c r="C16" s="25">
        <v>3.7236111111111111E-3</v>
      </c>
      <c r="D16" s="6">
        <v>25398</v>
      </c>
      <c r="E16" s="6">
        <v>43834</v>
      </c>
      <c r="F16" s="40" t="s">
        <v>12</v>
      </c>
      <c r="G16" s="74">
        <f t="shared" si="2"/>
        <v>50.509589041095893</v>
      </c>
      <c r="H16" s="3" t="s">
        <v>16</v>
      </c>
      <c r="I16" s="3"/>
      <c r="J16" s="4"/>
      <c r="K16" s="4"/>
      <c r="L16" s="6"/>
      <c r="M16" s="5"/>
      <c r="N16" s="75"/>
    </row>
    <row r="17" spans="1:14" x14ac:dyDescent="0.3">
      <c r="A17" s="3" t="s">
        <v>17</v>
      </c>
      <c r="B17" s="3"/>
      <c r="C17" s="17"/>
      <c r="D17" s="17"/>
      <c r="E17" s="6"/>
      <c r="F17" s="18"/>
      <c r="G17" s="75"/>
      <c r="H17" s="3" t="s">
        <v>17</v>
      </c>
      <c r="I17" s="3"/>
      <c r="J17" s="4"/>
      <c r="K17" s="4"/>
      <c r="L17" s="6"/>
      <c r="M17" s="5"/>
      <c r="N17" s="75"/>
    </row>
    <row r="18" spans="1:14" x14ac:dyDescent="0.3">
      <c r="A18" s="3" t="s">
        <v>18</v>
      </c>
      <c r="B18" s="3"/>
      <c r="C18" s="4"/>
      <c r="D18" s="4"/>
      <c r="E18" s="6"/>
      <c r="F18" s="5"/>
      <c r="G18" s="75"/>
      <c r="H18" s="3" t="s">
        <v>18</v>
      </c>
      <c r="I18" s="3"/>
      <c r="J18" s="4"/>
      <c r="K18" s="4"/>
      <c r="L18" s="6"/>
      <c r="M18" s="5"/>
      <c r="N18" s="75"/>
    </row>
    <row r="19" spans="1:14" x14ac:dyDescent="0.3">
      <c r="A19" s="3" t="s">
        <v>19</v>
      </c>
      <c r="B19" s="3"/>
      <c r="C19" s="4"/>
      <c r="D19" s="4"/>
      <c r="E19" s="6"/>
      <c r="F19" s="5"/>
      <c r="G19" s="75"/>
      <c r="H19" s="3" t="s">
        <v>19</v>
      </c>
      <c r="I19" s="3"/>
      <c r="J19" s="12"/>
      <c r="K19" s="12"/>
      <c r="L19" s="6"/>
      <c r="M19" s="5"/>
      <c r="N19" s="75"/>
    </row>
    <row r="20" spans="1:14" x14ac:dyDescent="0.3">
      <c r="A20" s="3" t="s">
        <v>20</v>
      </c>
      <c r="B20" s="3"/>
      <c r="C20" s="4"/>
      <c r="D20" s="4"/>
      <c r="E20" s="6"/>
      <c r="F20" s="5"/>
      <c r="G20" s="75"/>
      <c r="H20" s="3" t="s">
        <v>20</v>
      </c>
      <c r="I20" s="3"/>
      <c r="J20" s="12"/>
      <c r="K20" s="12"/>
      <c r="L20" s="6"/>
      <c r="M20" s="5"/>
      <c r="N20" s="75"/>
    </row>
    <row r="21" spans="1:14" x14ac:dyDescent="0.3">
      <c r="A21" s="7" t="s">
        <v>21</v>
      </c>
      <c r="B21" s="7"/>
      <c r="C21" s="8"/>
      <c r="D21" s="8"/>
      <c r="E21" s="14"/>
      <c r="F21" s="9"/>
      <c r="G21" s="76"/>
      <c r="H21" s="7" t="s">
        <v>21</v>
      </c>
      <c r="I21" s="7"/>
      <c r="J21" s="13"/>
      <c r="K21" s="13"/>
      <c r="L21" s="14"/>
      <c r="M21" s="9"/>
      <c r="N21" s="76"/>
    </row>
    <row r="23" spans="1:14" x14ac:dyDescent="0.3">
      <c r="A23" s="34" t="s">
        <v>90</v>
      </c>
      <c r="B23" s="35"/>
      <c r="C23" s="35"/>
      <c r="D23" s="35"/>
      <c r="E23" s="35"/>
      <c r="F23" s="35"/>
      <c r="G23" s="36"/>
      <c r="H23" s="34">
        <v>1000</v>
      </c>
      <c r="I23" s="35"/>
      <c r="J23" s="35"/>
      <c r="K23" s="35"/>
      <c r="L23" s="35"/>
      <c r="M23" s="35"/>
      <c r="N23" s="36"/>
    </row>
    <row r="24" spans="1:14" x14ac:dyDescent="0.3">
      <c r="A24" s="3" t="s">
        <v>13</v>
      </c>
      <c r="B24" s="3" t="s">
        <v>29</v>
      </c>
      <c r="C24" s="25">
        <v>3.476736111111111E-3</v>
      </c>
      <c r="D24" s="6">
        <v>30367</v>
      </c>
      <c r="E24" s="6">
        <v>43547</v>
      </c>
      <c r="F24" s="42" t="s">
        <v>23</v>
      </c>
      <c r="G24" s="74">
        <f t="shared" ref="G24:G27" si="4">(E24-D24)/365</f>
        <v>36.109589041095887</v>
      </c>
      <c r="H24" s="21" t="s">
        <v>13</v>
      </c>
      <c r="I24" s="3" t="s">
        <v>29</v>
      </c>
      <c r="J24" s="25">
        <v>1.9628472222222222E-3</v>
      </c>
      <c r="K24" s="6">
        <v>30367</v>
      </c>
      <c r="L24" s="6">
        <v>44023</v>
      </c>
      <c r="M24" s="42" t="s">
        <v>23</v>
      </c>
      <c r="N24" s="73">
        <f t="shared" ref="N24" si="5">(L24-K24)/365</f>
        <v>37.413698630136984</v>
      </c>
    </row>
    <row r="25" spans="1:14" x14ac:dyDescent="0.3">
      <c r="A25" s="3" t="s">
        <v>14</v>
      </c>
      <c r="B25" s="3" t="s">
        <v>91</v>
      </c>
      <c r="C25" s="25">
        <v>3.7592592592592591E-3</v>
      </c>
      <c r="D25" s="6">
        <v>29797</v>
      </c>
      <c r="E25" s="6">
        <v>45696</v>
      </c>
      <c r="F25" s="42" t="s">
        <v>23</v>
      </c>
      <c r="G25" s="74">
        <f t="shared" si="4"/>
        <v>43.558904109589044</v>
      </c>
      <c r="H25" s="3" t="s">
        <v>14</v>
      </c>
      <c r="I25" s="3"/>
      <c r="J25" s="25"/>
      <c r="K25" s="6"/>
      <c r="L25" s="6"/>
      <c r="M25" s="5"/>
      <c r="N25" s="74"/>
    </row>
    <row r="26" spans="1:14" x14ac:dyDescent="0.3">
      <c r="A26" s="3" t="s">
        <v>15</v>
      </c>
      <c r="B26" s="3" t="s">
        <v>30</v>
      </c>
      <c r="C26" s="25">
        <v>3.7826388888888892E-3</v>
      </c>
      <c r="D26" s="6">
        <v>27665</v>
      </c>
      <c r="E26" s="6">
        <v>44339</v>
      </c>
      <c r="F26" s="41" t="s">
        <v>63</v>
      </c>
      <c r="G26" s="74">
        <f t="shared" si="4"/>
        <v>45.682191780821917</v>
      </c>
      <c r="H26" s="3" t="s">
        <v>15</v>
      </c>
      <c r="I26" s="3"/>
      <c r="J26" s="4"/>
      <c r="K26" s="4"/>
      <c r="L26" s="6"/>
      <c r="M26" s="5"/>
      <c r="N26" s="75"/>
    </row>
    <row r="27" spans="1:14" x14ac:dyDescent="0.3">
      <c r="A27" s="3" t="s">
        <v>16</v>
      </c>
      <c r="B27" s="3"/>
      <c r="C27" s="25"/>
      <c r="D27" s="6"/>
      <c r="E27" s="6"/>
      <c r="F27" s="18"/>
      <c r="G27" s="74">
        <f t="shared" si="4"/>
        <v>0</v>
      </c>
      <c r="H27" s="3" t="s">
        <v>16</v>
      </c>
      <c r="I27" s="3"/>
      <c r="J27" s="4"/>
      <c r="K27" s="4"/>
      <c r="L27" s="6"/>
      <c r="M27" s="5"/>
      <c r="N27" s="75"/>
    </row>
    <row r="28" spans="1:14" x14ac:dyDescent="0.3">
      <c r="A28" s="3" t="s">
        <v>17</v>
      </c>
      <c r="B28" s="3"/>
      <c r="C28" s="17"/>
      <c r="D28" s="17"/>
      <c r="E28" s="6"/>
      <c r="F28" s="18"/>
      <c r="G28" s="75"/>
      <c r="H28" s="3" t="s">
        <v>17</v>
      </c>
      <c r="I28" s="3"/>
      <c r="J28" s="4"/>
      <c r="K28" s="4"/>
      <c r="L28" s="6"/>
      <c r="M28" s="5"/>
      <c r="N28" s="75"/>
    </row>
    <row r="29" spans="1:14" x14ac:dyDescent="0.3">
      <c r="A29" s="3" t="s">
        <v>18</v>
      </c>
      <c r="B29" s="3"/>
      <c r="C29" s="4"/>
      <c r="D29" s="4"/>
      <c r="E29" s="6"/>
      <c r="F29" s="5"/>
      <c r="G29" s="75"/>
      <c r="H29" s="3" t="s">
        <v>18</v>
      </c>
      <c r="I29" s="3"/>
      <c r="J29" s="4"/>
      <c r="K29" s="4"/>
      <c r="L29" s="6"/>
      <c r="M29" s="5"/>
      <c r="N29" s="75"/>
    </row>
    <row r="30" spans="1:14" x14ac:dyDescent="0.3">
      <c r="A30" s="3" t="s">
        <v>19</v>
      </c>
      <c r="B30" s="3"/>
      <c r="C30" s="4"/>
      <c r="D30" s="4"/>
      <c r="E30" s="6"/>
      <c r="F30" s="5"/>
      <c r="G30" s="75"/>
      <c r="H30" s="3" t="s">
        <v>19</v>
      </c>
      <c r="I30" s="3"/>
      <c r="J30" s="12"/>
      <c r="K30" s="12"/>
      <c r="L30" s="6"/>
      <c r="M30" s="5"/>
      <c r="N30" s="75"/>
    </row>
    <row r="31" spans="1:14" x14ac:dyDescent="0.3">
      <c r="A31" s="3" t="s">
        <v>20</v>
      </c>
      <c r="B31" s="3"/>
      <c r="C31" s="4"/>
      <c r="D31" s="4"/>
      <c r="E31" s="6"/>
      <c r="F31" s="5"/>
      <c r="G31" s="75"/>
      <c r="H31" s="3" t="s">
        <v>20</v>
      </c>
      <c r="I31" s="3"/>
      <c r="J31" s="12"/>
      <c r="K31" s="12"/>
      <c r="L31" s="6"/>
      <c r="M31" s="5"/>
      <c r="N31" s="75"/>
    </row>
    <row r="32" spans="1:14" x14ac:dyDescent="0.3">
      <c r="A32" s="7" t="s">
        <v>21</v>
      </c>
      <c r="B32" s="7"/>
      <c r="C32" s="8"/>
      <c r="D32" s="8"/>
      <c r="E32" s="14"/>
      <c r="F32" s="9"/>
      <c r="G32" s="76"/>
      <c r="H32" s="7" t="s">
        <v>21</v>
      </c>
      <c r="I32" s="7"/>
      <c r="J32" s="13"/>
      <c r="K32" s="13"/>
      <c r="L32" s="14"/>
      <c r="M32" s="9"/>
      <c r="N32" s="76"/>
    </row>
  </sheetData>
  <mergeCells count="6">
    <mergeCell ref="A1:G1"/>
    <mergeCell ref="H1:N1"/>
    <mergeCell ref="A12:G12"/>
    <mergeCell ref="H12:N12"/>
    <mergeCell ref="A23:G23"/>
    <mergeCell ref="H23:N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90" zoomScaleNormal="90" workbookViewId="0">
      <selection activeCell="J24" sqref="J24"/>
    </sheetView>
  </sheetViews>
  <sheetFormatPr baseColWidth="10" defaultRowHeight="14.4" x14ac:dyDescent="0.3"/>
  <cols>
    <col min="2" max="2" width="17.33203125" bestFit="1" customWidth="1"/>
    <col min="6" max="6" width="12.5546875" bestFit="1" customWidth="1"/>
    <col min="9" max="9" width="15.6640625" customWidth="1"/>
  </cols>
  <sheetData>
    <row r="1" spans="1:14" x14ac:dyDescent="0.3">
      <c r="A1" s="34">
        <v>3000</v>
      </c>
      <c r="B1" s="35"/>
      <c r="C1" s="35"/>
      <c r="D1" s="35"/>
      <c r="E1" s="35"/>
      <c r="F1" s="35"/>
      <c r="G1" s="36"/>
      <c r="H1" s="34" t="s">
        <v>33</v>
      </c>
      <c r="I1" s="35"/>
      <c r="J1" s="35"/>
      <c r="K1" s="35"/>
      <c r="L1" s="35"/>
      <c r="M1" s="35"/>
      <c r="N1" s="36"/>
    </row>
    <row r="2" spans="1:14" x14ac:dyDescent="0.3">
      <c r="A2" s="3" t="s">
        <v>13</v>
      </c>
      <c r="B2" s="3" t="s">
        <v>29</v>
      </c>
      <c r="C2" s="25">
        <v>6.3784722222222229E-3</v>
      </c>
      <c r="D2" s="6">
        <v>30367</v>
      </c>
      <c r="E2" s="6">
        <v>43875</v>
      </c>
      <c r="F2" s="42" t="s">
        <v>23</v>
      </c>
      <c r="G2" s="74">
        <f t="shared" ref="G2:G5" si="0">(E2-D2)/365</f>
        <v>37.008219178082193</v>
      </c>
      <c r="H2" s="3" t="s">
        <v>13</v>
      </c>
      <c r="I2" s="3" t="s">
        <v>34</v>
      </c>
      <c r="J2" s="25">
        <v>4.8124999999999999E-3</v>
      </c>
      <c r="K2" s="6">
        <v>29991</v>
      </c>
      <c r="L2" s="6">
        <v>43280</v>
      </c>
      <c r="M2" s="43" t="s">
        <v>62</v>
      </c>
      <c r="N2" s="74">
        <f t="shared" ref="N2:N3" si="1">(L2-K2)/365</f>
        <v>36.408219178082192</v>
      </c>
    </row>
    <row r="3" spans="1:14" x14ac:dyDescent="0.3">
      <c r="A3" s="3" t="s">
        <v>14</v>
      </c>
      <c r="B3" s="3" t="s">
        <v>31</v>
      </c>
      <c r="C3" s="25">
        <v>6.912268518518519E-3</v>
      </c>
      <c r="D3" s="6">
        <v>29989</v>
      </c>
      <c r="E3" s="6">
        <v>45042</v>
      </c>
      <c r="F3" s="42" t="s">
        <v>23</v>
      </c>
      <c r="G3" s="74">
        <f t="shared" si="0"/>
        <v>41.241095890410961</v>
      </c>
      <c r="H3" s="3" t="s">
        <v>14</v>
      </c>
      <c r="I3" s="3" t="s">
        <v>34</v>
      </c>
      <c r="J3" s="25">
        <v>4.8872685185185182E-3</v>
      </c>
      <c r="K3" s="6">
        <v>29991</v>
      </c>
      <c r="L3" s="6">
        <v>45100</v>
      </c>
      <c r="M3" s="43" t="s">
        <v>62</v>
      </c>
      <c r="N3" s="74">
        <f t="shared" si="1"/>
        <v>41.394520547945206</v>
      </c>
    </row>
    <row r="4" spans="1:14" x14ac:dyDescent="0.3">
      <c r="A4" s="3" t="s">
        <v>15</v>
      </c>
      <c r="B4" s="3" t="s">
        <v>30</v>
      </c>
      <c r="C4" s="25">
        <v>7.2104166666666662E-3</v>
      </c>
      <c r="D4" s="6">
        <v>27665</v>
      </c>
      <c r="E4" s="6">
        <v>45653</v>
      </c>
      <c r="F4" s="41" t="s">
        <v>63</v>
      </c>
      <c r="G4" s="74">
        <f t="shared" si="0"/>
        <v>49.282191780821918</v>
      </c>
      <c r="H4" s="3" t="s">
        <v>15</v>
      </c>
      <c r="I4" s="3"/>
      <c r="J4" s="17"/>
      <c r="K4" s="17"/>
      <c r="L4" s="6"/>
      <c r="M4" s="18"/>
      <c r="N4" s="75"/>
    </row>
    <row r="5" spans="1:14" x14ac:dyDescent="0.3">
      <c r="A5" s="3" t="s">
        <v>16</v>
      </c>
      <c r="B5" s="3" t="s">
        <v>28</v>
      </c>
      <c r="C5" s="25">
        <v>8.1112268518518521E-3</v>
      </c>
      <c r="D5" s="6">
        <v>25398</v>
      </c>
      <c r="E5" s="6">
        <v>44297</v>
      </c>
      <c r="F5" s="40" t="s">
        <v>12</v>
      </c>
      <c r="G5" s="74">
        <f t="shared" si="0"/>
        <v>51.778082191780825</v>
      </c>
      <c r="H5" s="3" t="s">
        <v>16</v>
      </c>
      <c r="I5" s="3"/>
      <c r="J5" s="17"/>
      <c r="K5" s="17"/>
      <c r="L5" s="6"/>
      <c r="M5" s="18"/>
      <c r="N5" s="75"/>
    </row>
    <row r="6" spans="1:14" x14ac:dyDescent="0.3">
      <c r="A6" s="3" t="s">
        <v>17</v>
      </c>
      <c r="B6" s="3"/>
      <c r="C6" s="17"/>
      <c r="D6" s="17"/>
      <c r="E6" s="6"/>
      <c r="F6" s="18"/>
      <c r="G6" s="75"/>
      <c r="H6" s="3" t="s">
        <v>17</v>
      </c>
      <c r="I6" s="3"/>
      <c r="J6" s="17"/>
      <c r="K6" s="17"/>
      <c r="L6" s="6"/>
      <c r="M6" s="18"/>
      <c r="N6" s="75"/>
    </row>
    <row r="7" spans="1:14" x14ac:dyDescent="0.3">
      <c r="A7" s="3" t="s">
        <v>18</v>
      </c>
      <c r="B7" s="3"/>
      <c r="C7" s="4"/>
      <c r="D7" s="4"/>
      <c r="E7" s="6"/>
      <c r="F7" s="5"/>
      <c r="G7" s="75"/>
      <c r="H7" s="3" t="s">
        <v>18</v>
      </c>
      <c r="I7" s="3"/>
      <c r="J7" s="4"/>
      <c r="K7" s="4"/>
      <c r="L7" s="6"/>
      <c r="M7" s="5"/>
      <c r="N7" s="75"/>
    </row>
    <row r="8" spans="1:14" x14ac:dyDescent="0.3">
      <c r="A8" s="3" t="s">
        <v>19</v>
      </c>
      <c r="B8" s="3"/>
      <c r="C8" s="4"/>
      <c r="D8" s="4"/>
      <c r="E8" s="6"/>
      <c r="F8" s="5"/>
      <c r="G8" s="75"/>
      <c r="H8" s="3" t="s">
        <v>19</v>
      </c>
      <c r="I8" s="3"/>
      <c r="J8" s="4"/>
      <c r="K8" s="4"/>
      <c r="L8" s="6"/>
      <c r="M8" s="5"/>
      <c r="N8" s="75"/>
    </row>
    <row r="9" spans="1:14" x14ac:dyDescent="0.3">
      <c r="A9" s="3" t="s">
        <v>20</v>
      </c>
      <c r="B9" s="3"/>
      <c r="C9" s="4"/>
      <c r="D9" s="4"/>
      <c r="E9" s="6"/>
      <c r="F9" s="5"/>
      <c r="G9" s="75"/>
      <c r="H9" s="3" t="s">
        <v>20</v>
      </c>
      <c r="I9" s="3"/>
      <c r="J9" s="4"/>
      <c r="K9" s="4"/>
      <c r="L9" s="6"/>
      <c r="M9" s="5"/>
      <c r="N9" s="75"/>
    </row>
    <row r="10" spans="1:14" x14ac:dyDescent="0.3">
      <c r="A10" s="7" t="s">
        <v>21</v>
      </c>
      <c r="B10" s="7"/>
      <c r="C10" s="8"/>
      <c r="D10" s="8"/>
      <c r="E10" s="14"/>
      <c r="F10" s="9"/>
      <c r="G10" s="76"/>
      <c r="H10" s="7" t="s">
        <v>21</v>
      </c>
      <c r="I10" s="7"/>
      <c r="J10" s="8"/>
      <c r="K10" s="8"/>
      <c r="L10" s="14"/>
      <c r="M10" s="9"/>
      <c r="N10" s="76"/>
    </row>
    <row r="11" spans="1:14" x14ac:dyDescent="0.3">
      <c r="A11" s="1"/>
    </row>
    <row r="12" spans="1:14" x14ac:dyDescent="0.3">
      <c r="A12" s="34">
        <v>5000</v>
      </c>
      <c r="B12" s="35"/>
      <c r="C12" s="35"/>
      <c r="D12" s="35"/>
      <c r="E12" s="35"/>
      <c r="F12" s="35"/>
      <c r="G12" s="36"/>
      <c r="H12" s="34" t="s">
        <v>5</v>
      </c>
      <c r="I12" s="35"/>
      <c r="J12" s="35"/>
      <c r="K12" s="35"/>
      <c r="L12" s="35"/>
      <c r="M12" s="35"/>
      <c r="N12" s="36"/>
    </row>
    <row r="13" spans="1:14" x14ac:dyDescent="0.3">
      <c r="A13" s="29" t="s">
        <v>13</v>
      </c>
      <c r="B13" s="3" t="s">
        <v>29</v>
      </c>
      <c r="C13" s="26">
        <v>1.0843402777777776E-2</v>
      </c>
      <c r="D13" s="11">
        <v>30367</v>
      </c>
      <c r="E13" s="6">
        <v>43666</v>
      </c>
      <c r="F13" s="42" t="s">
        <v>23</v>
      </c>
      <c r="G13" s="73">
        <f t="shared" ref="G13:G17" si="2">(E13-D13)/365</f>
        <v>36.435616438356163</v>
      </c>
      <c r="H13" s="3" t="s">
        <v>13</v>
      </c>
      <c r="I13" s="3" t="s">
        <v>34</v>
      </c>
      <c r="J13" s="25">
        <v>7.2670138888888888E-3</v>
      </c>
      <c r="K13" s="6">
        <v>29991</v>
      </c>
      <c r="L13" s="6">
        <v>42938</v>
      </c>
      <c r="M13" s="43" t="s">
        <v>62</v>
      </c>
      <c r="N13" s="74">
        <f t="shared" ref="N13:N14" si="3">(L13-K13)/365</f>
        <v>35.471232876712328</v>
      </c>
    </row>
    <row r="14" spans="1:14" x14ac:dyDescent="0.3">
      <c r="A14" s="3" t="s">
        <v>14</v>
      </c>
      <c r="B14" s="3" t="s">
        <v>31</v>
      </c>
      <c r="C14" s="25">
        <v>1.198912037037037E-2</v>
      </c>
      <c r="D14" s="6">
        <v>29989</v>
      </c>
      <c r="E14" s="6">
        <v>45073</v>
      </c>
      <c r="F14" s="42" t="s">
        <v>23</v>
      </c>
      <c r="G14" s="74">
        <f t="shared" si="2"/>
        <v>41.326027397260276</v>
      </c>
      <c r="H14" s="3" t="s">
        <v>14</v>
      </c>
      <c r="I14" s="3" t="s">
        <v>34</v>
      </c>
      <c r="J14" s="25">
        <v>7.4850694444444435E-3</v>
      </c>
      <c r="K14" s="6">
        <v>29991</v>
      </c>
      <c r="L14" s="6">
        <v>45081</v>
      </c>
      <c r="M14" s="43" t="s">
        <v>62</v>
      </c>
      <c r="N14" s="74">
        <f t="shared" si="3"/>
        <v>41.342465753424655</v>
      </c>
    </row>
    <row r="15" spans="1:14" x14ac:dyDescent="0.3">
      <c r="A15" s="3" t="s">
        <v>15</v>
      </c>
      <c r="B15" s="3" t="s">
        <v>30</v>
      </c>
      <c r="C15" s="25">
        <v>1.2306712962962964E-2</v>
      </c>
      <c r="D15" s="6">
        <v>27665</v>
      </c>
      <c r="E15" s="6">
        <v>45518</v>
      </c>
      <c r="F15" s="41" t="s">
        <v>63</v>
      </c>
      <c r="G15" s="74">
        <f t="shared" si="2"/>
        <v>48.912328767123284</v>
      </c>
      <c r="H15" s="3" t="s">
        <v>15</v>
      </c>
      <c r="I15" s="3"/>
      <c r="J15" s="17"/>
      <c r="K15" s="17"/>
      <c r="L15" s="6"/>
      <c r="M15" s="18"/>
      <c r="N15" s="75"/>
    </row>
    <row r="16" spans="1:14" x14ac:dyDescent="0.3">
      <c r="A16" s="3" t="s">
        <v>16</v>
      </c>
      <c r="B16" s="3"/>
      <c r="C16" s="4"/>
      <c r="D16" s="4"/>
      <c r="E16" s="6"/>
      <c r="F16" s="5"/>
      <c r="G16" s="75"/>
      <c r="H16" s="3" t="s">
        <v>16</v>
      </c>
      <c r="I16" s="3"/>
      <c r="J16" s="17"/>
      <c r="K16" s="17"/>
      <c r="L16" s="6"/>
      <c r="M16" s="18"/>
      <c r="N16" s="75"/>
    </row>
    <row r="17" spans="1:14" x14ac:dyDescent="0.3">
      <c r="A17" s="3" t="s">
        <v>17</v>
      </c>
      <c r="B17" s="3"/>
      <c r="C17" s="4"/>
      <c r="D17" s="4"/>
      <c r="E17" s="6"/>
      <c r="F17" s="5"/>
      <c r="G17" s="75"/>
      <c r="H17" s="3" t="s">
        <v>17</v>
      </c>
      <c r="I17" s="3"/>
      <c r="J17" s="17"/>
      <c r="K17" s="17"/>
      <c r="L17" s="6"/>
      <c r="M17" s="18"/>
      <c r="N17" s="75"/>
    </row>
    <row r="18" spans="1:14" x14ac:dyDescent="0.3">
      <c r="A18" s="3" t="s">
        <v>18</v>
      </c>
      <c r="B18" s="3"/>
      <c r="C18" s="4"/>
      <c r="D18" s="4"/>
      <c r="E18" s="6"/>
      <c r="F18" s="5"/>
      <c r="G18" s="75"/>
      <c r="H18" s="3" t="s">
        <v>18</v>
      </c>
      <c r="I18" s="3"/>
      <c r="J18" s="4"/>
      <c r="K18" s="4"/>
      <c r="L18" s="6"/>
      <c r="M18" s="5"/>
      <c r="N18" s="75"/>
    </row>
    <row r="19" spans="1:14" x14ac:dyDescent="0.3">
      <c r="A19" s="3" t="s">
        <v>19</v>
      </c>
      <c r="B19" s="3"/>
      <c r="C19" s="4"/>
      <c r="D19" s="4"/>
      <c r="E19" s="6"/>
      <c r="F19" s="5"/>
      <c r="G19" s="75"/>
      <c r="H19" s="3" t="s">
        <v>19</v>
      </c>
      <c r="I19" s="3"/>
      <c r="J19" s="4"/>
      <c r="K19" s="4"/>
      <c r="L19" s="6"/>
      <c r="M19" s="5"/>
      <c r="N19" s="75"/>
    </row>
    <row r="20" spans="1:14" x14ac:dyDescent="0.3">
      <c r="A20" s="3" t="s">
        <v>20</v>
      </c>
      <c r="B20" s="3"/>
      <c r="C20" s="4"/>
      <c r="D20" s="4"/>
      <c r="E20" s="6"/>
      <c r="F20" s="5"/>
      <c r="G20" s="75"/>
      <c r="H20" s="3" t="s">
        <v>20</v>
      </c>
      <c r="I20" s="3"/>
      <c r="J20" s="4"/>
      <c r="K20" s="4"/>
      <c r="L20" s="6"/>
      <c r="M20" s="5"/>
      <c r="N20" s="75"/>
    </row>
    <row r="21" spans="1:14" x14ac:dyDescent="0.3">
      <c r="A21" s="7" t="s">
        <v>21</v>
      </c>
      <c r="B21" s="7"/>
      <c r="C21" s="8"/>
      <c r="D21" s="8"/>
      <c r="E21" s="14"/>
      <c r="F21" s="9"/>
      <c r="G21" s="76"/>
      <c r="H21" s="7" t="s">
        <v>21</v>
      </c>
      <c r="I21" s="7"/>
      <c r="J21" s="8"/>
      <c r="K21" s="8"/>
      <c r="L21" s="14"/>
      <c r="M21" s="9"/>
      <c r="N21" s="76"/>
    </row>
    <row r="22" spans="1:14" x14ac:dyDescent="0.3">
      <c r="A22" s="1"/>
    </row>
    <row r="23" spans="1:14" x14ac:dyDescent="0.3">
      <c r="A23" s="34">
        <v>10000</v>
      </c>
      <c r="B23" s="35"/>
      <c r="C23" s="35"/>
      <c r="D23" s="35"/>
      <c r="E23" s="35"/>
      <c r="F23" s="35"/>
      <c r="G23" s="36"/>
    </row>
    <row r="24" spans="1:14" x14ac:dyDescent="0.3">
      <c r="A24" s="3" t="s">
        <v>13</v>
      </c>
      <c r="B24" s="3" t="s">
        <v>29</v>
      </c>
      <c r="C24" s="25">
        <v>2.2321412037037039E-2</v>
      </c>
      <c r="D24" s="6">
        <v>30367</v>
      </c>
      <c r="E24" s="6">
        <v>44709</v>
      </c>
      <c r="F24" s="42" t="s">
        <v>23</v>
      </c>
      <c r="G24" s="74">
        <f t="shared" ref="G24:G28" si="4">(E24-D24)/365</f>
        <v>39.293150684931504</v>
      </c>
    </row>
    <row r="25" spans="1:14" x14ac:dyDescent="0.3">
      <c r="A25" s="3" t="s">
        <v>14</v>
      </c>
      <c r="B25" s="3" t="s">
        <v>29</v>
      </c>
      <c r="C25" s="25">
        <v>2.2804745370370371E-2</v>
      </c>
      <c r="D25" s="6">
        <v>30367</v>
      </c>
      <c r="E25" s="6">
        <v>45038</v>
      </c>
      <c r="F25" s="42" t="s">
        <v>23</v>
      </c>
      <c r="G25" s="74">
        <f t="shared" si="4"/>
        <v>40.194520547945203</v>
      </c>
    </row>
    <row r="26" spans="1:14" x14ac:dyDescent="0.3">
      <c r="A26" s="3" t="s">
        <v>15</v>
      </c>
      <c r="B26" s="3" t="s">
        <v>30</v>
      </c>
      <c r="C26" s="25">
        <v>2.5778009259259261E-2</v>
      </c>
      <c r="D26" s="6">
        <v>27665</v>
      </c>
      <c r="E26" s="6">
        <v>45430</v>
      </c>
      <c r="F26" s="41" t="s">
        <v>63</v>
      </c>
      <c r="G26" s="74">
        <f t="shared" si="4"/>
        <v>48.671232876712331</v>
      </c>
    </row>
    <row r="27" spans="1:14" x14ac:dyDescent="0.3">
      <c r="A27" s="3" t="s">
        <v>16</v>
      </c>
      <c r="B27" s="3"/>
      <c r="C27" s="4"/>
      <c r="D27" s="4"/>
      <c r="E27" s="6"/>
      <c r="F27" s="5"/>
      <c r="G27" s="75"/>
    </row>
    <row r="28" spans="1:14" x14ac:dyDescent="0.3">
      <c r="A28" s="3" t="s">
        <v>17</v>
      </c>
      <c r="B28" s="3"/>
      <c r="C28" s="4"/>
      <c r="D28" s="4"/>
      <c r="E28" s="6"/>
      <c r="F28" s="5"/>
      <c r="G28" s="75"/>
    </row>
    <row r="29" spans="1:14" x14ac:dyDescent="0.3">
      <c r="A29" s="3" t="s">
        <v>18</v>
      </c>
      <c r="B29" s="3"/>
      <c r="C29" s="4"/>
      <c r="D29" s="4"/>
      <c r="E29" s="6"/>
      <c r="F29" s="5"/>
      <c r="G29" s="75"/>
    </row>
    <row r="30" spans="1:14" x14ac:dyDescent="0.3">
      <c r="A30" s="3" t="s">
        <v>19</v>
      </c>
      <c r="B30" s="3"/>
      <c r="C30" s="4"/>
      <c r="D30" s="4"/>
      <c r="E30" s="6"/>
      <c r="F30" s="5"/>
      <c r="G30" s="75"/>
    </row>
    <row r="31" spans="1:14" x14ac:dyDescent="0.3">
      <c r="A31" s="3" t="s">
        <v>20</v>
      </c>
      <c r="B31" s="3"/>
      <c r="C31" s="4"/>
      <c r="D31" s="4"/>
      <c r="E31" s="6"/>
      <c r="F31" s="5"/>
      <c r="G31" s="75"/>
    </row>
    <row r="32" spans="1:14" x14ac:dyDescent="0.3">
      <c r="A32" s="7" t="s">
        <v>21</v>
      </c>
      <c r="B32" s="7"/>
      <c r="C32" s="8"/>
      <c r="D32" s="8"/>
      <c r="E32" s="14"/>
      <c r="F32" s="9"/>
      <c r="G32" s="76"/>
    </row>
  </sheetData>
  <mergeCells count="5">
    <mergeCell ref="A23:G23"/>
    <mergeCell ref="H12:N12"/>
    <mergeCell ref="H1:N1"/>
    <mergeCell ref="A12:G12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90" zoomScaleNormal="90" workbookViewId="0">
      <selection activeCell="N20" sqref="N20"/>
    </sheetView>
  </sheetViews>
  <sheetFormatPr baseColWidth="10" defaultRowHeight="14.4" x14ac:dyDescent="0.3"/>
  <cols>
    <col min="2" max="2" width="15.6640625" customWidth="1"/>
    <col min="9" max="9" width="11.5546875" style="32"/>
    <col min="11" max="11" width="14.88671875" customWidth="1"/>
  </cols>
  <sheetData>
    <row r="1" spans="1:17" x14ac:dyDescent="0.3">
      <c r="A1" s="34" t="s">
        <v>60</v>
      </c>
      <c r="B1" s="35"/>
      <c r="C1" s="35"/>
      <c r="D1" s="35"/>
      <c r="E1" s="35"/>
      <c r="F1" s="35"/>
      <c r="G1" s="35"/>
      <c r="H1" s="36"/>
      <c r="I1" s="31"/>
      <c r="J1" s="34" t="s">
        <v>59</v>
      </c>
      <c r="K1" s="35"/>
      <c r="L1" s="35"/>
      <c r="M1" s="35"/>
      <c r="N1" s="35"/>
      <c r="O1" s="35"/>
      <c r="P1" s="35"/>
      <c r="Q1" s="36"/>
    </row>
    <row r="2" spans="1:17" x14ac:dyDescent="0.3">
      <c r="A2" s="3" t="s">
        <v>13</v>
      </c>
      <c r="B2" s="3"/>
      <c r="C2" s="19"/>
      <c r="D2" s="19"/>
      <c r="E2" s="6"/>
      <c r="F2" s="5"/>
      <c r="G2" s="74">
        <f t="shared" ref="G2:G10" si="0">(E2-D2)/365</f>
        <v>0</v>
      </c>
      <c r="H2" s="73" t="s">
        <v>61</v>
      </c>
      <c r="I2" s="33"/>
      <c r="J2" s="90" t="s">
        <v>13</v>
      </c>
      <c r="K2" s="3"/>
      <c r="L2" s="19"/>
      <c r="M2" s="19"/>
      <c r="N2" s="6"/>
      <c r="O2" s="5"/>
      <c r="P2" s="74">
        <f t="shared" ref="P2:P10" si="1">(N2-M2)/365</f>
        <v>0</v>
      </c>
      <c r="Q2" s="82"/>
    </row>
    <row r="3" spans="1:17" x14ac:dyDescent="0.3">
      <c r="A3" s="3" t="s">
        <v>14</v>
      </c>
      <c r="B3" s="3" t="s">
        <v>22</v>
      </c>
      <c r="C3" s="19">
        <v>12.99</v>
      </c>
      <c r="D3" s="6">
        <v>26033</v>
      </c>
      <c r="E3" s="6">
        <v>42182</v>
      </c>
      <c r="F3" s="40" t="s">
        <v>12</v>
      </c>
      <c r="G3" s="74">
        <f t="shared" si="0"/>
        <v>44.243835616438353</v>
      </c>
      <c r="H3" s="86">
        <v>0.76</v>
      </c>
      <c r="I3" s="31"/>
      <c r="J3" s="91" t="s">
        <v>14</v>
      </c>
      <c r="K3" s="3" t="s">
        <v>22</v>
      </c>
      <c r="L3" s="19">
        <v>9.24</v>
      </c>
      <c r="M3" s="6">
        <v>26033</v>
      </c>
      <c r="N3" s="6">
        <v>40958</v>
      </c>
      <c r="O3" s="40" t="s">
        <v>12</v>
      </c>
      <c r="P3" s="74">
        <f t="shared" si="1"/>
        <v>40.890410958904113</v>
      </c>
      <c r="Q3" s="86">
        <v>0.76</v>
      </c>
    </row>
    <row r="4" spans="1:17" x14ac:dyDescent="0.3">
      <c r="A4" s="3" t="s">
        <v>15</v>
      </c>
      <c r="B4" s="3" t="s">
        <v>22</v>
      </c>
      <c r="C4" s="19">
        <v>12.7</v>
      </c>
      <c r="D4" s="6">
        <v>26033</v>
      </c>
      <c r="E4" s="6">
        <v>42532</v>
      </c>
      <c r="F4" s="40" t="s">
        <v>12</v>
      </c>
      <c r="G4" s="74">
        <f t="shared" si="0"/>
        <v>45.202739726027396</v>
      </c>
      <c r="H4" s="86">
        <v>0.76</v>
      </c>
      <c r="I4" s="31"/>
      <c r="J4" s="91" t="s">
        <v>15</v>
      </c>
      <c r="K4" s="3" t="s">
        <v>22</v>
      </c>
      <c r="L4" s="19">
        <v>9.4499999999999993</v>
      </c>
      <c r="M4" s="6">
        <v>26033</v>
      </c>
      <c r="N4" s="6">
        <v>43162</v>
      </c>
      <c r="O4" s="40" t="s">
        <v>12</v>
      </c>
      <c r="P4" s="74">
        <f t="shared" si="1"/>
        <v>46.92876712328767</v>
      </c>
      <c r="Q4" s="86">
        <v>0.76</v>
      </c>
    </row>
    <row r="5" spans="1:17" x14ac:dyDescent="0.3">
      <c r="A5" s="3" t="s">
        <v>16</v>
      </c>
      <c r="B5" s="3" t="s">
        <v>22</v>
      </c>
      <c r="C5" s="19">
        <v>13.26</v>
      </c>
      <c r="D5" s="6">
        <v>26033</v>
      </c>
      <c r="E5" s="6">
        <v>45478</v>
      </c>
      <c r="F5" s="40" t="s">
        <v>12</v>
      </c>
      <c r="G5" s="74">
        <f t="shared" si="0"/>
        <v>53.273972602739725</v>
      </c>
      <c r="H5" s="86">
        <v>0.76</v>
      </c>
      <c r="I5" s="31"/>
      <c r="J5" s="91" t="s">
        <v>16</v>
      </c>
      <c r="K5" s="3" t="s">
        <v>22</v>
      </c>
      <c r="L5" s="19">
        <v>9.93</v>
      </c>
      <c r="M5" s="6">
        <v>26033</v>
      </c>
      <c r="N5" s="6">
        <v>45717</v>
      </c>
      <c r="O5" s="40" t="s">
        <v>12</v>
      </c>
      <c r="P5" s="74">
        <f t="shared" si="1"/>
        <v>53.92876712328767</v>
      </c>
      <c r="Q5" s="86">
        <v>0.76</v>
      </c>
    </row>
    <row r="6" spans="1:17" x14ac:dyDescent="0.3">
      <c r="A6" s="3" t="s">
        <v>17</v>
      </c>
      <c r="B6" s="3"/>
      <c r="C6" s="19"/>
      <c r="D6" s="6"/>
      <c r="E6" s="6"/>
      <c r="F6" s="5"/>
      <c r="G6" s="74">
        <f t="shared" si="0"/>
        <v>0</v>
      </c>
      <c r="H6" s="86">
        <v>0.76</v>
      </c>
      <c r="I6" s="31"/>
      <c r="J6" s="91" t="s">
        <v>17</v>
      </c>
      <c r="K6" s="3"/>
      <c r="L6" s="12"/>
      <c r="M6" s="12"/>
      <c r="N6" s="6"/>
      <c r="O6" s="5"/>
      <c r="P6" s="74">
        <f t="shared" si="1"/>
        <v>0</v>
      </c>
      <c r="Q6" s="75"/>
    </row>
    <row r="7" spans="1:17" x14ac:dyDescent="0.3">
      <c r="A7" s="3" t="s">
        <v>18</v>
      </c>
      <c r="B7" s="3"/>
      <c r="C7" s="12"/>
      <c r="D7" s="12"/>
      <c r="E7" s="6"/>
      <c r="F7" s="5"/>
      <c r="G7" s="74">
        <f t="shared" si="0"/>
        <v>0</v>
      </c>
      <c r="H7" s="74"/>
      <c r="I7" s="33"/>
      <c r="J7" s="91" t="s">
        <v>18</v>
      </c>
      <c r="K7" s="3"/>
      <c r="L7" s="12"/>
      <c r="M7" s="12"/>
      <c r="N7" s="6"/>
      <c r="O7" s="5"/>
      <c r="P7" s="74">
        <f t="shared" si="1"/>
        <v>0</v>
      </c>
      <c r="Q7" s="75"/>
    </row>
    <row r="8" spans="1:17" x14ac:dyDescent="0.3">
      <c r="A8" s="3" t="s">
        <v>19</v>
      </c>
      <c r="B8" s="3"/>
      <c r="C8" s="12"/>
      <c r="D8" s="12"/>
      <c r="E8" s="6"/>
      <c r="F8" s="5"/>
      <c r="G8" s="74">
        <f t="shared" si="0"/>
        <v>0</v>
      </c>
      <c r="H8" s="74"/>
      <c r="I8" s="33"/>
      <c r="J8" s="91" t="s">
        <v>19</v>
      </c>
      <c r="K8" s="3"/>
      <c r="L8" s="12"/>
      <c r="M8" s="12"/>
      <c r="N8" s="6"/>
      <c r="O8" s="5"/>
      <c r="P8" s="74">
        <f t="shared" si="1"/>
        <v>0</v>
      </c>
      <c r="Q8" s="75"/>
    </row>
    <row r="9" spans="1:17" x14ac:dyDescent="0.3">
      <c r="A9" s="3" t="s">
        <v>20</v>
      </c>
      <c r="B9" s="3"/>
      <c r="C9" s="12"/>
      <c r="D9" s="12"/>
      <c r="E9" s="6"/>
      <c r="F9" s="5"/>
      <c r="G9" s="74">
        <f t="shared" si="0"/>
        <v>0</v>
      </c>
      <c r="H9" s="74"/>
      <c r="I9" s="33"/>
      <c r="J9" s="91" t="s">
        <v>20</v>
      </c>
      <c r="K9" s="3"/>
      <c r="L9" s="12"/>
      <c r="M9" s="12"/>
      <c r="N9" s="6"/>
      <c r="O9" s="5"/>
      <c r="P9" s="74">
        <f t="shared" si="1"/>
        <v>0</v>
      </c>
      <c r="Q9" s="75"/>
    </row>
    <row r="10" spans="1:17" x14ac:dyDescent="0.3">
      <c r="A10" s="7" t="s">
        <v>21</v>
      </c>
      <c r="B10" s="7"/>
      <c r="C10" s="8"/>
      <c r="D10" s="8"/>
      <c r="E10" s="14"/>
      <c r="F10" s="9"/>
      <c r="G10" s="83">
        <f t="shared" si="0"/>
        <v>0</v>
      </c>
      <c r="H10" s="83"/>
      <c r="I10" s="33"/>
      <c r="J10" s="92" t="s">
        <v>21</v>
      </c>
      <c r="K10" s="7"/>
      <c r="L10" s="8"/>
      <c r="M10" s="8"/>
      <c r="N10" s="14"/>
      <c r="O10" s="9"/>
      <c r="P10" s="83">
        <f t="shared" si="1"/>
        <v>0</v>
      </c>
      <c r="Q10" s="76"/>
    </row>
    <row r="11" spans="1:17" x14ac:dyDescent="0.3">
      <c r="A11" s="1"/>
    </row>
    <row r="12" spans="1:17" x14ac:dyDescent="0.3">
      <c r="A12" s="34" t="s">
        <v>32</v>
      </c>
      <c r="B12" s="35"/>
      <c r="C12" s="35"/>
      <c r="D12" s="35"/>
      <c r="E12" s="35"/>
      <c r="F12" s="35"/>
      <c r="G12" s="35"/>
      <c r="H12" s="36"/>
      <c r="I12" s="31"/>
      <c r="J12" s="39"/>
      <c r="K12" s="39"/>
      <c r="L12" s="39"/>
      <c r="M12" s="39"/>
      <c r="N12" s="39"/>
      <c r="O12" s="39"/>
      <c r="P12" s="32"/>
    </row>
    <row r="13" spans="1:17" x14ac:dyDescent="0.3">
      <c r="A13" s="3" t="s">
        <v>13</v>
      </c>
      <c r="B13" s="3" t="s">
        <v>22</v>
      </c>
      <c r="C13" s="28">
        <v>7.6527777777777781E-4</v>
      </c>
      <c r="D13" s="6">
        <v>26033</v>
      </c>
      <c r="E13" s="6">
        <v>40355</v>
      </c>
      <c r="F13" s="42" t="s">
        <v>23</v>
      </c>
      <c r="G13" s="74">
        <f t="shared" ref="G13:G21" si="2">(E13-D13)/365</f>
        <v>39.238356164383561</v>
      </c>
      <c r="H13" s="73"/>
      <c r="I13" s="33"/>
      <c r="J13" s="4"/>
      <c r="K13" s="4"/>
      <c r="L13" s="19"/>
      <c r="M13" s="19"/>
      <c r="N13" s="6"/>
      <c r="O13" s="4"/>
      <c r="P13" s="33"/>
    </row>
    <row r="14" spans="1:17" x14ac:dyDescent="0.3">
      <c r="A14" s="3" t="s">
        <v>14</v>
      </c>
      <c r="B14" s="3" t="s">
        <v>22</v>
      </c>
      <c r="C14" s="28">
        <v>7.3518518518518518E-4</v>
      </c>
      <c r="D14" s="6">
        <v>26033</v>
      </c>
      <c r="E14" s="6">
        <v>41076</v>
      </c>
      <c r="F14" s="42" t="s">
        <v>23</v>
      </c>
      <c r="G14" s="74">
        <f t="shared" si="2"/>
        <v>41.213698630136989</v>
      </c>
      <c r="H14" s="74"/>
      <c r="I14" s="33"/>
      <c r="J14" s="4"/>
      <c r="K14" s="4"/>
      <c r="L14" s="19"/>
      <c r="M14" s="6"/>
      <c r="N14" s="6"/>
      <c r="O14" s="4"/>
      <c r="P14" s="33"/>
    </row>
    <row r="15" spans="1:17" x14ac:dyDescent="0.3">
      <c r="A15" s="3" t="s">
        <v>15</v>
      </c>
      <c r="B15" s="3" t="s">
        <v>22</v>
      </c>
      <c r="C15" s="28">
        <v>7.6458333333333326E-4</v>
      </c>
      <c r="D15" s="6">
        <v>26033</v>
      </c>
      <c r="E15" s="6">
        <v>43261</v>
      </c>
      <c r="F15" s="40" t="s">
        <v>12</v>
      </c>
      <c r="G15" s="74">
        <f t="shared" si="2"/>
        <v>47.2</v>
      </c>
      <c r="H15" s="74"/>
      <c r="I15" s="33"/>
      <c r="J15" s="4"/>
      <c r="K15" s="4"/>
      <c r="L15" s="19"/>
      <c r="M15" s="6"/>
      <c r="N15" s="6"/>
      <c r="O15" s="4"/>
      <c r="P15" s="33"/>
    </row>
    <row r="16" spans="1:17" x14ac:dyDescent="0.3">
      <c r="A16" s="3" t="s">
        <v>16</v>
      </c>
      <c r="B16" s="3" t="s">
        <v>22</v>
      </c>
      <c r="C16" s="4">
        <v>50.17</v>
      </c>
      <c r="D16" s="6">
        <v>26033</v>
      </c>
      <c r="E16" s="6">
        <v>44380</v>
      </c>
      <c r="F16" s="40" t="s">
        <v>12</v>
      </c>
      <c r="G16" s="74">
        <f t="shared" si="2"/>
        <v>50.265753424657532</v>
      </c>
      <c r="H16" s="85" t="s">
        <v>107</v>
      </c>
      <c r="I16" s="87"/>
      <c r="J16" s="4"/>
      <c r="K16" s="4"/>
      <c r="L16" s="19"/>
      <c r="M16" s="6"/>
      <c r="N16" s="6"/>
      <c r="O16" s="4"/>
      <c r="P16" s="33"/>
    </row>
    <row r="17" spans="1:16" x14ac:dyDescent="0.3">
      <c r="A17" s="3" t="s">
        <v>17</v>
      </c>
      <c r="B17" s="3"/>
      <c r="C17" s="17"/>
      <c r="D17" s="17"/>
      <c r="E17" s="6"/>
      <c r="F17" s="18"/>
      <c r="G17" s="74">
        <f t="shared" si="2"/>
        <v>0</v>
      </c>
      <c r="H17" s="74"/>
      <c r="I17" s="33"/>
      <c r="J17" s="4"/>
      <c r="K17" s="4"/>
      <c r="L17" s="12"/>
      <c r="M17" s="12"/>
      <c r="N17" s="6"/>
      <c r="O17" s="4"/>
      <c r="P17" s="33"/>
    </row>
    <row r="18" spans="1:16" x14ac:dyDescent="0.3">
      <c r="A18" s="3" t="s">
        <v>18</v>
      </c>
      <c r="B18" s="3"/>
      <c r="C18" s="4"/>
      <c r="D18" s="4"/>
      <c r="E18" s="6"/>
      <c r="F18" s="5"/>
      <c r="G18" s="74">
        <f t="shared" si="2"/>
        <v>0</v>
      </c>
      <c r="H18" s="74"/>
      <c r="I18" s="33"/>
      <c r="J18" s="4"/>
      <c r="K18" s="4"/>
      <c r="L18" s="12"/>
      <c r="M18" s="12"/>
      <c r="N18" s="6"/>
      <c r="O18" s="4"/>
      <c r="P18" s="33"/>
    </row>
    <row r="19" spans="1:16" x14ac:dyDescent="0.3">
      <c r="A19" s="3" t="s">
        <v>19</v>
      </c>
      <c r="B19" s="3"/>
      <c r="C19" s="4"/>
      <c r="D19" s="4"/>
      <c r="E19" s="6"/>
      <c r="F19" s="5"/>
      <c r="G19" s="74">
        <f t="shared" si="2"/>
        <v>0</v>
      </c>
      <c r="H19" s="74"/>
      <c r="I19" s="33"/>
      <c r="J19" s="4"/>
      <c r="K19" s="4"/>
      <c r="L19" s="12"/>
      <c r="M19" s="12"/>
      <c r="N19" s="6"/>
      <c r="O19" s="4"/>
      <c r="P19" s="33"/>
    </row>
    <row r="20" spans="1:16" x14ac:dyDescent="0.3">
      <c r="A20" s="3" t="s">
        <v>20</v>
      </c>
      <c r="B20" s="3"/>
      <c r="C20" s="4"/>
      <c r="D20" s="4"/>
      <c r="E20" s="6"/>
      <c r="F20" s="5"/>
      <c r="G20" s="74">
        <f t="shared" si="2"/>
        <v>0</v>
      </c>
      <c r="H20" s="74"/>
      <c r="I20" s="33"/>
      <c r="J20" s="4"/>
      <c r="K20" s="4"/>
      <c r="L20" s="12"/>
      <c r="M20" s="12"/>
      <c r="N20" s="6"/>
      <c r="O20" s="4"/>
      <c r="P20" s="33"/>
    </row>
    <row r="21" spans="1:16" x14ac:dyDescent="0.3">
      <c r="A21" s="7" t="s">
        <v>21</v>
      </c>
      <c r="B21" s="7"/>
      <c r="C21" s="8"/>
      <c r="D21" s="8"/>
      <c r="E21" s="14"/>
      <c r="F21" s="9"/>
      <c r="G21" s="83">
        <f t="shared" si="2"/>
        <v>0</v>
      </c>
      <c r="H21" s="83"/>
      <c r="I21" s="33"/>
      <c r="J21" s="4"/>
      <c r="K21" s="4"/>
      <c r="L21" s="4"/>
      <c r="M21" s="4"/>
      <c r="N21" s="6"/>
      <c r="O21" s="4"/>
      <c r="P21" s="33"/>
    </row>
  </sheetData>
  <mergeCells count="4">
    <mergeCell ref="J12:O12"/>
    <mergeCell ref="A1:H1"/>
    <mergeCell ref="A12:H12"/>
    <mergeCell ref="J1:Q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21" sqref="H21"/>
    </sheetView>
  </sheetViews>
  <sheetFormatPr baseColWidth="10" defaultRowHeight="14.4" x14ac:dyDescent="0.3"/>
  <cols>
    <col min="2" max="2" width="21.77734375" customWidth="1"/>
    <col min="3" max="3" width="11.5546875" style="54"/>
    <col min="6" max="6" width="12.109375" bestFit="1" customWidth="1"/>
    <col min="10" max="10" width="15.77734375" bestFit="1" customWidth="1"/>
    <col min="11" max="11" width="11.5546875" style="54"/>
  </cols>
  <sheetData>
    <row r="1" spans="1:15" x14ac:dyDescent="0.3">
      <c r="A1" s="34" t="s">
        <v>104</v>
      </c>
      <c r="B1" s="35"/>
      <c r="C1" s="35"/>
      <c r="D1" s="35"/>
      <c r="E1" s="35"/>
      <c r="F1" s="35"/>
      <c r="G1" s="36"/>
      <c r="I1" s="34" t="s">
        <v>36</v>
      </c>
      <c r="J1" s="35"/>
      <c r="K1" s="35"/>
      <c r="L1" s="35"/>
      <c r="M1" s="35"/>
      <c r="N1" s="35"/>
      <c r="O1" s="36"/>
    </row>
    <row r="2" spans="1:15" x14ac:dyDescent="0.3">
      <c r="A2" s="3" t="s">
        <v>13</v>
      </c>
      <c r="B2" s="3" t="s">
        <v>37</v>
      </c>
      <c r="C2" s="80">
        <v>5.18</v>
      </c>
      <c r="D2" s="6">
        <v>26105</v>
      </c>
      <c r="E2" s="6">
        <v>39367</v>
      </c>
      <c r="F2" s="43" t="s">
        <v>62</v>
      </c>
      <c r="G2" s="73">
        <f t="shared" ref="G2:G8" si="0">(E2-D2)/365</f>
        <v>36.334246575342469</v>
      </c>
      <c r="I2" s="3" t="s">
        <v>13</v>
      </c>
      <c r="J2" s="3" t="s">
        <v>29</v>
      </c>
      <c r="K2" s="77">
        <v>5.0092592592592598E-2</v>
      </c>
      <c r="L2" s="6">
        <v>30367</v>
      </c>
      <c r="M2" s="6">
        <v>44591</v>
      </c>
      <c r="N2" s="42" t="s">
        <v>23</v>
      </c>
      <c r="O2" s="73">
        <f t="shared" ref="O2:O5" si="1">(M2-L2)/365</f>
        <v>38.969863013698628</v>
      </c>
    </row>
    <row r="3" spans="1:15" x14ac:dyDescent="0.3">
      <c r="A3" s="3" t="s">
        <v>14</v>
      </c>
      <c r="B3" s="3" t="s">
        <v>91</v>
      </c>
      <c r="C3" s="80">
        <v>5.33</v>
      </c>
      <c r="D3" s="6">
        <v>29797</v>
      </c>
      <c r="E3" s="6">
        <v>45410</v>
      </c>
      <c r="F3" s="42" t="s">
        <v>23</v>
      </c>
      <c r="G3" s="74">
        <f t="shared" si="0"/>
        <v>42.775342465753425</v>
      </c>
      <c r="I3" s="3" t="s">
        <v>14</v>
      </c>
      <c r="J3" s="3" t="s">
        <v>31</v>
      </c>
      <c r="K3" s="77">
        <v>5.3182870370370366E-2</v>
      </c>
      <c r="L3" s="6">
        <v>29989</v>
      </c>
      <c r="M3" s="6">
        <v>44857</v>
      </c>
      <c r="N3" s="42" t="s">
        <v>23</v>
      </c>
      <c r="O3" s="74">
        <f t="shared" si="1"/>
        <v>40.734246575342468</v>
      </c>
    </row>
    <row r="4" spans="1:15" x14ac:dyDescent="0.3">
      <c r="A4" s="3" t="s">
        <v>15</v>
      </c>
      <c r="B4" s="3" t="s">
        <v>65</v>
      </c>
      <c r="C4" s="80">
        <v>6.35</v>
      </c>
      <c r="D4" s="23">
        <v>24257</v>
      </c>
      <c r="E4" s="6">
        <v>41518</v>
      </c>
      <c r="F4" s="44" t="s">
        <v>58</v>
      </c>
      <c r="G4" s="74">
        <f t="shared" si="0"/>
        <v>47.290410958904111</v>
      </c>
      <c r="I4" s="3" t="s">
        <v>15</v>
      </c>
      <c r="J4" s="3" t="s">
        <v>30</v>
      </c>
      <c r="K4" s="77">
        <v>5.6481481481481487E-2</v>
      </c>
      <c r="L4" s="6">
        <v>27665</v>
      </c>
      <c r="M4" s="6">
        <v>44591</v>
      </c>
      <c r="N4" s="41" t="s">
        <v>63</v>
      </c>
      <c r="O4" s="74">
        <f t="shared" si="1"/>
        <v>46.372602739726027</v>
      </c>
    </row>
    <row r="5" spans="1:15" x14ac:dyDescent="0.3">
      <c r="A5" s="3" t="s">
        <v>16</v>
      </c>
      <c r="B5" s="3"/>
      <c r="C5" s="80"/>
      <c r="D5" s="23"/>
      <c r="E5" s="6"/>
      <c r="F5" s="5"/>
      <c r="G5" s="74">
        <f t="shared" si="0"/>
        <v>0</v>
      </c>
      <c r="I5" s="3" t="s">
        <v>16</v>
      </c>
      <c r="J5" s="3" t="s">
        <v>38</v>
      </c>
      <c r="K5" s="77">
        <v>6.8784722222222219E-2</v>
      </c>
      <c r="L5" s="6">
        <v>24422</v>
      </c>
      <c r="M5" s="6">
        <v>42869</v>
      </c>
      <c r="N5" s="41" t="s">
        <v>63</v>
      </c>
      <c r="O5" s="74">
        <f t="shared" si="1"/>
        <v>50.539726027397258</v>
      </c>
    </row>
    <row r="6" spans="1:15" x14ac:dyDescent="0.3">
      <c r="A6" s="3" t="s">
        <v>17</v>
      </c>
      <c r="B6" s="3"/>
      <c r="C6" s="80"/>
      <c r="D6" s="23"/>
      <c r="E6" s="6"/>
      <c r="F6" s="5"/>
      <c r="G6" s="74">
        <f t="shared" si="0"/>
        <v>0</v>
      </c>
      <c r="I6" s="3" t="s">
        <v>17</v>
      </c>
      <c r="J6" s="3"/>
      <c r="K6" s="31"/>
      <c r="L6" s="4"/>
      <c r="M6" s="6"/>
      <c r="N6" s="5"/>
      <c r="O6" s="75"/>
    </row>
    <row r="7" spans="1:15" x14ac:dyDescent="0.3">
      <c r="A7" s="3" t="s">
        <v>18</v>
      </c>
      <c r="B7" s="3"/>
      <c r="C7" s="80"/>
      <c r="D7" s="23"/>
      <c r="E7" s="6"/>
      <c r="F7" s="5"/>
      <c r="G7" s="74">
        <f t="shared" si="0"/>
        <v>0</v>
      </c>
      <c r="I7" s="3" t="s">
        <v>18</v>
      </c>
      <c r="J7" s="3"/>
      <c r="K7" s="31"/>
      <c r="L7" s="4"/>
      <c r="M7" s="6"/>
      <c r="N7" s="5"/>
      <c r="O7" s="75"/>
    </row>
    <row r="8" spans="1:15" x14ac:dyDescent="0.3">
      <c r="A8" s="3" t="s">
        <v>19</v>
      </c>
      <c r="B8" s="3"/>
      <c r="C8" s="80"/>
      <c r="D8" s="23"/>
      <c r="E8" s="6"/>
      <c r="F8" s="5"/>
      <c r="G8" s="74">
        <f t="shared" si="0"/>
        <v>0</v>
      </c>
      <c r="I8" s="3" t="s">
        <v>19</v>
      </c>
      <c r="J8" s="3"/>
      <c r="K8" s="31"/>
      <c r="L8" s="4"/>
      <c r="M8" s="6"/>
      <c r="N8" s="5"/>
      <c r="O8" s="75"/>
    </row>
    <row r="9" spans="1:15" x14ac:dyDescent="0.3">
      <c r="A9" s="3" t="s">
        <v>20</v>
      </c>
      <c r="B9" s="3"/>
      <c r="C9" s="80"/>
      <c r="D9" s="12"/>
      <c r="E9" s="6"/>
      <c r="F9" s="5"/>
      <c r="G9" s="75"/>
      <c r="I9" s="3" t="s">
        <v>20</v>
      </c>
      <c r="J9" s="3"/>
      <c r="K9" s="31"/>
      <c r="L9" s="4"/>
      <c r="M9" s="6"/>
      <c r="N9" s="5"/>
      <c r="O9" s="75"/>
    </row>
    <row r="10" spans="1:15" x14ac:dyDescent="0.3">
      <c r="A10" s="7" t="s">
        <v>21</v>
      </c>
      <c r="B10" s="7"/>
      <c r="C10" s="81"/>
      <c r="D10" s="13"/>
      <c r="E10" s="14"/>
      <c r="F10" s="9"/>
      <c r="G10" s="76"/>
      <c r="I10" s="3" t="s">
        <v>21</v>
      </c>
      <c r="J10" s="3"/>
      <c r="K10" s="31"/>
      <c r="L10" s="4"/>
      <c r="M10" s="6"/>
      <c r="N10" s="5"/>
      <c r="O10" s="76"/>
    </row>
    <row r="11" spans="1:15" x14ac:dyDescent="0.3">
      <c r="A11" s="34" t="s">
        <v>103</v>
      </c>
      <c r="B11" s="35"/>
      <c r="C11" s="35"/>
      <c r="D11" s="35"/>
      <c r="E11" s="35"/>
      <c r="F11" s="35"/>
      <c r="G11" s="36"/>
      <c r="I11" s="34" t="s">
        <v>4</v>
      </c>
      <c r="J11" s="35"/>
      <c r="K11" s="35"/>
      <c r="L11" s="35"/>
      <c r="M11" s="35"/>
      <c r="N11" s="35"/>
      <c r="O11" s="36"/>
    </row>
    <row r="12" spans="1:15" x14ac:dyDescent="0.3">
      <c r="A12" s="3" t="s">
        <v>13</v>
      </c>
      <c r="B12" s="3" t="s">
        <v>29</v>
      </c>
      <c r="C12" s="80">
        <v>16.18</v>
      </c>
      <c r="D12" s="6">
        <v>30367</v>
      </c>
      <c r="E12" s="6">
        <v>44570</v>
      </c>
      <c r="F12" s="42" t="s">
        <v>23</v>
      </c>
      <c r="G12" s="73">
        <f t="shared" ref="G12:G17" si="2">(E12-D12)/365</f>
        <v>38.912328767123284</v>
      </c>
      <c r="I12" s="3" t="s">
        <v>13</v>
      </c>
      <c r="J12" s="3" t="s">
        <v>37</v>
      </c>
      <c r="K12" s="77">
        <v>0.1089699074074074</v>
      </c>
      <c r="L12" s="6">
        <v>26105</v>
      </c>
      <c r="M12" s="6">
        <v>39355</v>
      </c>
      <c r="N12" s="43" t="s">
        <v>62</v>
      </c>
      <c r="O12" s="73">
        <f t="shared" ref="O12:O14" si="3">(M12-L12)/365</f>
        <v>36.301369863013697</v>
      </c>
    </row>
    <row r="13" spans="1:15" x14ac:dyDescent="0.3">
      <c r="A13" s="3" t="s">
        <v>14</v>
      </c>
      <c r="B13" s="3" t="s">
        <v>29</v>
      </c>
      <c r="C13" s="80">
        <v>16.32</v>
      </c>
      <c r="D13" s="6">
        <v>30367</v>
      </c>
      <c r="E13" s="6">
        <v>45060</v>
      </c>
      <c r="F13" s="42" t="s">
        <v>23</v>
      </c>
      <c r="G13" s="74">
        <f t="shared" si="2"/>
        <v>40.254794520547946</v>
      </c>
      <c r="I13" s="3" t="s">
        <v>14</v>
      </c>
      <c r="J13" s="3" t="s">
        <v>37</v>
      </c>
      <c r="K13" s="77">
        <v>0.11556712962962963</v>
      </c>
      <c r="L13" s="6">
        <v>26105</v>
      </c>
      <c r="M13" s="6">
        <v>41602</v>
      </c>
      <c r="N13" s="43" t="s">
        <v>62</v>
      </c>
      <c r="O13" s="74">
        <f t="shared" si="3"/>
        <v>42.457534246575342</v>
      </c>
    </row>
    <row r="14" spans="1:15" x14ac:dyDescent="0.3">
      <c r="A14" s="3" t="s">
        <v>15</v>
      </c>
      <c r="B14" s="3" t="s">
        <v>30</v>
      </c>
      <c r="C14" s="80">
        <v>17.420000000000002</v>
      </c>
      <c r="D14" s="6">
        <v>27665</v>
      </c>
      <c r="E14" s="6">
        <v>45445</v>
      </c>
      <c r="F14" s="41" t="s">
        <v>63</v>
      </c>
      <c r="G14" s="74">
        <f t="shared" si="2"/>
        <v>48.712328767123289</v>
      </c>
      <c r="I14" s="3" t="s">
        <v>15</v>
      </c>
      <c r="J14" s="3" t="s">
        <v>39</v>
      </c>
      <c r="K14" s="77">
        <v>0.1323263888888889</v>
      </c>
      <c r="L14" s="6">
        <v>26282</v>
      </c>
      <c r="M14" s="6">
        <v>43065</v>
      </c>
      <c r="N14" s="41" t="s">
        <v>63</v>
      </c>
      <c r="O14" s="74">
        <f t="shared" si="3"/>
        <v>45.980821917808221</v>
      </c>
    </row>
    <row r="15" spans="1:15" x14ac:dyDescent="0.3">
      <c r="A15" s="3" t="s">
        <v>16</v>
      </c>
      <c r="B15" s="3" t="s">
        <v>64</v>
      </c>
      <c r="C15" s="80">
        <v>21.59</v>
      </c>
      <c r="D15" s="23">
        <v>24773</v>
      </c>
      <c r="E15" s="6">
        <v>43750</v>
      </c>
      <c r="F15" s="41" t="s">
        <v>63</v>
      </c>
      <c r="G15" s="74">
        <f t="shared" si="2"/>
        <v>51.991780821917807</v>
      </c>
      <c r="I15" s="3" t="s">
        <v>16</v>
      </c>
      <c r="J15" s="3"/>
      <c r="K15" s="78"/>
      <c r="L15" s="17"/>
      <c r="M15" s="6"/>
      <c r="N15" s="18"/>
      <c r="O15" s="75"/>
    </row>
    <row r="16" spans="1:15" x14ac:dyDescent="0.3">
      <c r="A16" s="3" t="s">
        <v>17</v>
      </c>
      <c r="B16" s="3"/>
      <c r="C16" s="80"/>
      <c r="D16" s="4"/>
      <c r="E16" s="6"/>
      <c r="F16" s="5"/>
      <c r="G16" s="74">
        <f t="shared" si="2"/>
        <v>0</v>
      </c>
      <c r="I16" s="3" t="s">
        <v>17</v>
      </c>
      <c r="J16" s="3"/>
      <c r="K16" s="78"/>
      <c r="L16" s="17"/>
      <c r="M16" s="6"/>
      <c r="N16" s="18"/>
      <c r="O16" s="75"/>
    </row>
    <row r="17" spans="1:15" x14ac:dyDescent="0.3">
      <c r="A17" s="3" t="s">
        <v>18</v>
      </c>
      <c r="B17" s="3" t="s">
        <v>105</v>
      </c>
      <c r="C17" s="80">
        <v>21.5</v>
      </c>
      <c r="D17" s="6">
        <v>23021</v>
      </c>
      <c r="E17" s="6">
        <v>45060</v>
      </c>
      <c r="F17" s="41" t="s">
        <v>63</v>
      </c>
      <c r="G17" s="74">
        <f t="shared" si="2"/>
        <v>60.38082191780822</v>
      </c>
      <c r="I17" s="3" t="s">
        <v>18</v>
      </c>
      <c r="J17" s="3"/>
      <c r="K17" s="31"/>
      <c r="L17" s="4"/>
      <c r="M17" s="6"/>
      <c r="N17" s="5"/>
      <c r="O17" s="75"/>
    </row>
    <row r="18" spans="1:15" x14ac:dyDescent="0.3">
      <c r="A18" s="3" t="s">
        <v>19</v>
      </c>
      <c r="B18" s="3"/>
      <c r="C18" s="80"/>
      <c r="D18" s="4"/>
      <c r="E18" s="6"/>
      <c r="F18" s="5"/>
      <c r="G18" s="75"/>
      <c r="I18" s="3" t="s">
        <v>19</v>
      </c>
      <c r="J18" s="3"/>
      <c r="K18" s="31"/>
      <c r="L18" s="4"/>
      <c r="M18" s="6"/>
      <c r="N18" s="5"/>
      <c r="O18" s="75"/>
    </row>
    <row r="19" spans="1:15" x14ac:dyDescent="0.3">
      <c r="A19" s="3" t="s">
        <v>20</v>
      </c>
      <c r="B19" s="3"/>
      <c r="C19" s="80"/>
      <c r="D19" s="4"/>
      <c r="E19" s="6"/>
      <c r="F19" s="5"/>
      <c r="G19" s="75"/>
      <c r="I19" s="3" t="s">
        <v>20</v>
      </c>
      <c r="J19" s="3"/>
      <c r="K19" s="31"/>
      <c r="L19" s="4"/>
      <c r="M19" s="6"/>
      <c r="N19" s="5"/>
      <c r="O19" s="75"/>
    </row>
    <row r="20" spans="1:15" x14ac:dyDescent="0.3">
      <c r="A20" s="7" t="s">
        <v>21</v>
      </c>
      <c r="B20" s="7"/>
      <c r="C20" s="81"/>
      <c r="D20" s="8"/>
      <c r="E20" s="14"/>
      <c r="F20" s="9"/>
      <c r="G20" s="76"/>
      <c r="I20" s="7" t="s">
        <v>21</v>
      </c>
      <c r="J20" s="7"/>
      <c r="K20" s="79"/>
      <c r="L20" s="8"/>
      <c r="M20" s="14"/>
      <c r="N20" s="9"/>
      <c r="O20" s="76"/>
    </row>
    <row r="21" spans="1:15" x14ac:dyDescent="0.3">
      <c r="A21" s="34" t="s">
        <v>35</v>
      </c>
      <c r="B21" s="35"/>
      <c r="C21" s="35"/>
      <c r="D21" s="35"/>
      <c r="E21" s="35"/>
      <c r="F21" s="35"/>
      <c r="G21" s="36"/>
      <c r="I21" s="34" t="s">
        <v>67</v>
      </c>
      <c r="J21" s="35"/>
      <c r="K21" s="35"/>
      <c r="L21" s="35"/>
      <c r="M21" s="35"/>
      <c r="N21" s="35"/>
      <c r="O21" s="36"/>
    </row>
    <row r="22" spans="1:15" x14ac:dyDescent="0.3">
      <c r="A22" s="3" t="s">
        <v>13</v>
      </c>
      <c r="B22" s="3" t="s">
        <v>29</v>
      </c>
      <c r="C22" s="80">
        <v>32.39</v>
      </c>
      <c r="D22" s="6">
        <v>30367</v>
      </c>
      <c r="E22" s="6">
        <v>44639</v>
      </c>
      <c r="F22" s="42" t="s">
        <v>23</v>
      </c>
      <c r="G22" s="73">
        <f t="shared" ref="G22:G28" si="4">(E22-D22)/365</f>
        <v>39.101369863013701</v>
      </c>
      <c r="I22" s="3" t="s">
        <v>13</v>
      </c>
      <c r="J22" s="3" t="s">
        <v>68</v>
      </c>
      <c r="K22" s="77">
        <v>0.32483796296296297</v>
      </c>
      <c r="L22" s="6">
        <v>31171</v>
      </c>
      <c r="M22" s="6">
        <v>45711</v>
      </c>
      <c r="N22" s="45" t="s">
        <v>48</v>
      </c>
      <c r="O22" s="74">
        <f t="shared" ref="O22:O24" si="5">(M22-L22)/365</f>
        <v>39.835616438356162</v>
      </c>
    </row>
    <row r="23" spans="1:15" x14ac:dyDescent="0.3">
      <c r="A23" s="3" t="s">
        <v>14</v>
      </c>
      <c r="B23" s="3" t="s">
        <v>29</v>
      </c>
      <c r="C23" s="80">
        <v>34.26</v>
      </c>
      <c r="D23" s="6">
        <v>30367</v>
      </c>
      <c r="E23" s="6">
        <v>45256</v>
      </c>
      <c r="F23" s="42" t="s">
        <v>23</v>
      </c>
      <c r="G23" s="74">
        <f t="shared" si="4"/>
        <v>40.791780821917811</v>
      </c>
      <c r="I23" s="3" t="s">
        <v>14</v>
      </c>
      <c r="J23" s="3"/>
      <c r="K23" s="77"/>
      <c r="L23" s="6"/>
      <c r="M23" s="6"/>
      <c r="N23" s="18"/>
      <c r="O23" s="74">
        <f t="shared" si="5"/>
        <v>0</v>
      </c>
    </row>
    <row r="24" spans="1:15" x14ac:dyDescent="0.3">
      <c r="A24" s="3" t="s">
        <v>15</v>
      </c>
      <c r="B24" s="3" t="s">
        <v>30</v>
      </c>
      <c r="C24" s="80">
        <v>36.14</v>
      </c>
      <c r="D24" s="6">
        <v>27665</v>
      </c>
      <c r="E24" s="6">
        <v>44570</v>
      </c>
      <c r="F24" s="41" t="s">
        <v>63</v>
      </c>
      <c r="G24" s="74">
        <f t="shared" si="4"/>
        <v>46.315068493150683</v>
      </c>
      <c r="I24" s="3" t="s">
        <v>15</v>
      </c>
      <c r="J24" s="3"/>
      <c r="K24" s="77"/>
      <c r="L24" s="6"/>
      <c r="M24" s="6"/>
      <c r="N24" s="18"/>
      <c r="O24" s="74">
        <f t="shared" si="5"/>
        <v>0</v>
      </c>
    </row>
    <row r="25" spans="1:15" x14ac:dyDescent="0.3">
      <c r="A25" s="3" t="s">
        <v>16</v>
      </c>
      <c r="B25" s="3" t="s">
        <v>65</v>
      </c>
      <c r="C25" s="80">
        <v>41.55</v>
      </c>
      <c r="D25" s="23">
        <v>24257</v>
      </c>
      <c r="E25" s="6">
        <v>42812</v>
      </c>
      <c r="F25" s="44" t="s">
        <v>58</v>
      </c>
      <c r="G25" s="74">
        <f t="shared" si="4"/>
        <v>50.835616438356162</v>
      </c>
      <c r="I25" s="3" t="s">
        <v>16</v>
      </c>
      <c r="J25" s="3"/>
      <c r="K25" s="78"/>
      <c r="L25" s="17"/>
      <c r="M25" s="6"/>
      <c r="N25" s="18"/>
      <c r="O25" s="75"/>
    </row>
    <row r="26" spans="1:15" x14ac:dyDescent="0.3">
      <c r="A26" s="3" t="s">
        <v>17</v>
      </c>
      <c r="B26" s="3" t="s">
        <v>64</v>
      </c>
      <c r="C26" s="80">
        <v>43.22</v>
      </c>
      <c r="D26" s="23">
        <v>24773</v>
      </c>
      <c r="E26" s="6">
        <v>45256</v>
      </c>
      <c r="F26" s="41" t="s">
        <v>63</v>
      </c>
      <c r="G26" s="74">
        <f t="shared" si="4"/>
        <v>56.11780821917808</v>
      </c>
      <c r="I26" s="3" t="s">
        <v>17</v>
      </c>
      <c r="J26" s="3"/>
      <c r="K26" s="78"/>
      <c r="L26" s="17"/>
      <c r="M26" s="6"/>
      <c r="N26" s="18"/>
      <c r="O26" s="75"/>
    </row>
    <row r="27" spans="1:15" x14ac:dyDescent="0.3">
      <c r="A27" s="3" t="s">
        <v>18</v>
      </c>
      <c r="B27" s="3" t="s">
        <v>66</v>
      </c>
      <c r="C27" s="80">
        <v>49.19</v>
      </c>
      <c r="D27" s="23">
        <v>20584</v>
      </c>
      <c r="E27" s="6">
        <v>42876</v>
      </c>
      <c r="F27" s="41" t="s">
        <v>63</v>
      </c>
      <c r="G27" s="74">
        <f t="shared" si="4"/>
        <v>61.073972602739723</v>
      </c>
      <c r="I27" s="3" t="s">
        <v>18</v>
      </c>
      <c r="J27" s="3"/>
      <c r="K27" s="31"/>
      <c r="L27" s="4"/>
      <c r="M27" s="6"/>
      <c r="N27" s="5"/>
      <c r="O27" s="75"/>
    </row>
    <row r="28" spans="1:15" x14ac:dyDescent="0.3">
      <c r="A28" s="3" t="s">
        <v>19</v>
      </c>
      <c r="B28" s="3"/>
      <c r="C28" s="80"/>
      <c r="D28" s="23"/>
      <c r="E28" s="6"/>
      <c r="F28" s="5"/>
      <c r="G28" s="74">
        <f t="shared" si="4"/>
        <v>0</v>
      </c>
      <c r="I28" s="3" t="s">
        <v>19</v>
      </c>
      <c r="J28" s="3"/>
      <c r="K28" s="31"/>
      <c r="L28" s="4"/>
      <c r="M28" s="6"/>
      <c r="N28" s="5"/>
      <c r="O28" s="75"/>
    </row>
    <row r="29" spans="1:15" x14ac:dyDescent="0.3">
      <c r="A29" s="3" t="s">
        <v>20</v>
      </c>
      <c r="B29" s="3"/>
      <c r="C29" s="80"/>
      <c r="D29" s="12"/>
      <c r="E29" s="6"/>
      <c r="F29" s="5"/>
      <c r="G29" s="75"/>
      <c r="I29" s="3" t="s">
        <v>20</v>
      </c>
      <c r="J29" s="3"/>
      <c r="K29" s="31"/>
      <c r="L29" s="4"/>
      <c r="M29" s="6"/>
      <c r="N29" s="5"/>
      <c r="O29" s="75"/>
    </row>
    <row r="30" spans="1:15" x14ac:dyDescent="0.3">
      <c r="A30" s="7" t="s">
        <v>21</v>
      </c>
      <c r="B30" s="7"/>
      <c r="C30" s="81"/>
      <c r="D30" s="13"/>
      <c r="E30" s="14"/>
      <c r="F30" s="9"/>
      <c r="G30" s="76"/>
      <c r="I30" s="7" t="s">
        <v>21</v>
      </c>
      <c r="J30" s="7"/>
      <c r="K30" s="79"/>
      <c r="L30" s="8"/>
      <c r="M30" s="14"/>
      <c r="N30" s="9"/>
      <c r="O30" s="76"/>
    </row>
  </sheetData>
  <mergeCells count="6">
    <mergeCell ref="A11:G11"/>
    <mergeCell ref="A21:G21"/>
    <mergeCell ref="I21:O21"/>
    <mergeCell ref="I11:O11"/>
    <mergeCell ref="I1:O1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H24" sqref="H24"/>
    </sheetView>
  </sheetViews>
  <sheetFormatPr baseColWidth="10" defaultRowHeight="14.4" x14ac:dyDescent="0.3"/>
  <cols>
    <col min="2" max="2" width="18.77734375" customWidth="1"/>
    <col min="10" max="10" width="15.88671875" customWidth="1"/>
  </cols>
  <sheetData>
    <row r="1" spans="1:15" x14ac:dyDescent="0.3">
      <c r="A1" s="34" t="s">
        <v>1</v>
      </c>
      <c r="B1" s="35"/>
      <c r="C1" s="35"/>
      <c r="D1" s="35"/>
      <c r="E1" s="35"/>
      <c r="F1" s="35"/>
      <c r="G1" s="36"/>
      <c r="H1" s="32"/>
      <c r="I1" s="34" t="s">
        <v>3</v>
      </c>
      <c r="J1" s="35"/>
      <c r="K1" s="35"/>
      <c r="L1" s="35"/>
      <c r="M1" s="35"/>
      <c r="N1" s="35"/>
      <c r="O1" s="36"/>
    </row>
    <row r="2" spans="1:15" x14ac:dyDescent="0.3">
      <c r="A2" s="90" t="s">
        <v>13</v>
      </c>
      <c r="B2" s="2" t="s">
        <v>40</v>
      </c>
      <c r="C2" s="10">
        <v>1.83</v>
      </c>
      <c r="D2" s="11">
        <v>27532</v>
      </c>
      <c r="E2" s="11">
        <v>40377</v>
      </c>
      <c r="F2" s="42" t="s">
        <v>23</v>
      </c>
      <c r="G2" s="73">
        <f t="shared" ref="G2:G10" si="0">(E2-D2)/365</f>
        <v>35.19178082191781</v>
      </c>
      <c r="H2" s="33"/>
      <c r="I2" s="91" t="s">
        <v>13</v>
      </c>
      <c r="J2" s="3" t="s">
        <v>43</v>
      </c>
      <c r="K2" s="12">
        <v>12.3</v>
      </c>
      <c r="L2" s="6">
        <v>29372</v>
      </c>
      <c r="M2" s="6">
        <v>42221</v>
      </c>
      <c r="N2" s="42" t="s">
        <v>23</v>
      </c>
      <c r="O2" s="74">
        <f t="shared" ref="O2:O10" si="1">(M2-L2)/365</f>
        <v>35.202739726027396</v>
      </c>
    </row>
    <row r="3" spans="1:15" x14ac:dyDescent="0.3">
      <c r="A3" s="91" t="s">
        <v>14</v>
      </c>
      <c r="B3" s="3" t="s">
        <v>41</v>
      </c>
      <c r="C3" s="12">
        <v>1.35</v>
      </c>
      <c r="D3" s="6">
        <v>27910</v>
      </c>
      <c r="E3" s="6">
        <v>42532</v>
      </c>
      <c r="F3" s="40" t="s">
        <v>12</v>
      </c>
      <c r="G3" s="74">
        <f t="shared" si="0"/>
        <v>40.060273972602737</v>
      </c>
      <c r="H3" s="33"/>
      <c r="I3" s="91" t="s">
        <v>14</v>
      </c>
      <c r="J3" s="3" t="s">
        <v>44</v>
      </c>
      <c r="K3" s="12">
        <v>10.52</v>
      </c>
      <c r="L3" s="6">
        <v>26659</v>
      </c>
      <c r="M3" s="6">
        <v>42070</v>
      </c>
      <c r="N3" s="40" t="s">
        <v>12</v>
      </c>
      <c r="O3" s="74">
        <f t="shared" si="1"/>
        <v>42.221917808219175</v>
      </c>
    </row>
    <row r="4" spans="1:15" x14ac:dyDescent="0.3">
      <c r="A4" s="91" t="s">
        <v>15</v>
      </c>
      <c r="B4" s="3" t="s">
        <v>44</v>
      </c>
      <c r="C4" s="12">
        <v>1.1499999999999999</v>
      </c>
      <c r="D4" s="6">
        <v>26659</v>
      </c>
      <c r="E4" s="6">
        <v>44058</v>
      </c>
      <c r="F4" s="40" t="s">
        <v>12</v>
      </c>
      <c r="G4" s="74">
        <f t="shared" si="0"/>
        <v>47.668493150684931</v>
      </c>
      <c r="H4" s="33"/>
      <c r="I4" s="91" t="s">
        <v>15</v>
      </c>
      <c r="J4" s="3" t="s">
        <v>44</v>
      </c>
      <c r="K4" s="12">
        <v>10.57</v>
      </c>
      <c r="L4" s="6">
        <v>26659</v>
      </c>
      <c r="M4" s="6">
        <v>43282</v>
      </c>
      <c r="N4" s="40" t="s">
        <v>12</v>
      </c>
      <c r="O4" s="74">
        <f t="shared" si="1"/>
        <v>45.542465753424658</v>
      </c>
    </row>
    <row r="5" spans="1:15" x14ac:dyDescent="0.3">
      <c r="A5" s="91" t="s">
        <v>16</v>
      </c>
      <c r="B5" s="3" t="s">
        <v>24</v>
      </c>
      <c r="C5" s="12">
        <v>1.2</v>
      </c>
      <c r="D5" s="6">
        <v>23872</v>
      </c>
      <c r="E5" s="6">
        <v>42546</v>
      </c>
      <c r="F5" s="40" t="s">
        <v>12</v>
      </c>
      <c r="G5" s="74">
        <f t="shared" si="0"/>
        <v>51.161643835616438</v>
      </c>
      <c r="H5" s="33"/>
      <c r="I5" s="91" t="s">
        <v>16</v>
      </c>
      <c r="J5" s="3" t="s">
        <v>44</v>
      </c>
      <c r="K5" s="12">
        <v>9.83</v>
      </c>
      <c r="L5" s="6">
        <v>26659</v>
      </c>
      <c r="M5" s="6">
        <v>45228</v>
      </c>
      <c r="N5" s="40" t="s">
        <v>12</v>
      </c>
      <c r="O5" s="74">
        <f t="shared" si="1"/>
        <v>50.873972602739727</v>
      </c>
    </row>
    <row r="6" spans="1:15" x14ac:dyDescent="0.3">
      <c r="A6" s="91" t="s">
        <v>17</v>
      </c>
      <c r="B6" s="3" t="s">
        <v>24</v>
      </c>
      <c r="C6" s="12">
        <v>1.1499999999999999</v>
      </c>
      <c r="D6" s="6">
        <v>23872</v>
      </c>
      <c r="E6" s="6">
        <v>44513</v>
      </c>
      <c r="F6" s="40" t="s">
        <v>12</v>
      </c>
      <c r="G6" s="74">
        <f t="shared" si="0"/>
        <v>56.550684931506851</v>
      </c>
      <c r="H6" s="33"/>
      <c r="I6" s="91" t="s">
        <v>17</v>
      </c>
      <c r="J6" s="3"/>
      <c r="K6" s="12"/>
      <c r="L6" s="19"/>
      <c r="M6" s="6"/>
      <c r="N6" s="5"/>
      <c r="O6" s="74">
        <f t="shared" si="1"/>
        <v>0</v>
      </c>
    </row>
    <row r="7" spans="1:15" x14ac:dyDescent="0.3">
      <c r="A7" s="91" t="s">
        <v>18</v>
      </c>
      <c r="B7" s="3"/>
      <c r="C7" s="12"/>
      <c r="D7" s="12"/>
      <c r="E7" s="6"/>
      <c r="F7" s="5"/>
      <c r="G7" s="74">
        <f t="shared" si="0"/>
        <v>0</v>
      </c>
      <c r="H7" s="33"/>
      <c r="I7" s="91" t="s">
        <v>18</v>
      </c>
      <c r="J7" s="3"/>
      <c r="K7" s="12"/>
      <c r="L7" s="4"/>
      <c r="M7" s="6"/>
      <c r="N7" s="5"/>
      <c r="O7" s="74">
        <f t="shared" si="1"/>
        <v>0</v>
      </c>
    </row>
    <row r="8" spans="1:15" x14ac:dyDescent="0.3">
      <c r="A8" s="91" t="s">
        <v>19</v>
      </c>
      <c r="B8" s="3"/>
      <c r="C8" s="12"/>
      <c r="D8" s="12"/>
      <c r="E8" s="6"/>
      <c r="F8" s="5"/>
      <c r="G8" s="74">
        <f t="shared" si="0"/>
        <v>0</v>
      </c>
      <c r="H8" s="33"/>
      <c r="I8" s="91" t="s">
        <v>19</v>
      </c>
      <c r="J8" s="3"/>
      <c r="K8" s="12"/>
      <c r="L8" s="4"/>
      <c r="M8" s="6"/>
      <c r="N8" s="5"/>
      <c r="O8" s="74">
        <f t="shared" si="1"/>
        <v>0</v>
      </c>
    </row>
    <row r="9" spans="1:15" x14ac:dyDescent="0.3">
      <c r="A9" s="91" t="s">
        <v>20</v>
      </c>
      <c r="B9" s="3"/>
      <c r="C9" s="12"/>
      <c r="D9" s="12"/>
      <c r="E9" s="6"/>
      <c r="F9" s="5"/>
      <c r="G9" s="74">
        <f t="shared" si="0"/>
        <v>0</v>
      </c>
      <c r="H9" s="33"/>
      <c r="I9" s="91" t="s">
        <v>20</v>
      </c>
      <c r="J9" s="3"/>
      <c r="K9" s="12"/>
      <c r="L9" s="4"/>
      <c r="M9" s="6"/>
      <c r="N9" s="5"/>
      <c r="O9" s="74">
        <f t="shared" si="1"/>
        <v>0</v>
      </c>
    </row>
    <row r="10" spans="1:15" x14ac:dyDescent="0.3">
      <c r="A10" s="92" t="s">
        <v>21</v>
      </c>
      <c r="B10" s="7"/>
      <c r="C10" s="13"/>
      <c r="D10" s="13"/>
      <c r="E10" s="14"/>
      <c r="F10" s="9"/>
      <c r="G10" s="83">
        <f t="shared" si="0"/>
        <v>0</v>
      </c>
      <c r="H10" s="33"/>
      <c r="I10" s="92" t="s">
        <v>21</v>
      </c>
      <c r="J10" s="7"/>
      <c r="K10" s="13"/>
      <c r="L10" s="8"/>
      <c r="M10" s="14"/>
      <c r="N10" s="9"/>
      <c r="O10" s="83">
        <f t="shared" si="1"/>
        <v>0</v>
      </c>
    </row>
    <row r="11" spans="1:15" x14ac:dyDescent="0.3">
      <c r="A11" s="1"/>
      <c r="H11" s="32"/>
    </row>
    <row r="12" spans="1:15" x14ac:dyDescent="0.3">
      <c r="A12" s="34" t="s">
        <v>2</v>
      </c>
      <c r="B12" s="35"/>
      <c r="C12" s="35"/>
      <c r="D12" s="35"/>
      <c r="E12" s="35"/>
      <c r="F12" s="35"/>
      <c r="G12" s="36"/>
      <c r="H12" s="32"/>
      <c r="I12" s="34" t="s">
        <v>0</v>
      </c>
      <c r="J12" s="35"/>
      <c r="K12" s="35"/>
      <c r="L12" s="35"/>
      <c r="M12" s="35"/>
      <c r="N12" s="35"/>
      <c r="O12" s="36"/>
    </row>
    <row r="13" spans="1:15" x14ac:dyDescent="0.3">
      <c r="A13" s="90" t="s">
        <v>13</v>
      </c>
      <c r="B13" s="3" t="s">
        <v>42</v>
      </c>
      <c r="C13" s="12">
        <v>3.1</v>
      </c>
      <c r="D13" s="6">
        <v>24632</v>
      </c>
      <c r="E13" s="6">
        <v>37422</v>
      </c>
      <c r="F13" s="42" t="s">
        <v>23</v>
      </c>
      <c r="G13" s="73">
        <f t="shared" ref="G13:G21" si="2">(E13-D13)/365</f>
        <v>35.041095890410958</v>
      </c>
      <c r="H13" s="33"/>
      <c r="I13" s="91" t="s">
        <v>13</v>
      </c>
      <c r="J13" s="3" t="s">
        <v>43</v>
      </c>
      <c r="K13" s="12">
        <v>5.14</v>
      </c>
      <c r="L13" s="6">
        <v>29372</v>
      </c>
      <c r="M13" s="6">
        <v>42483</v>
      </c>
      <c r="N13" s="42" t="s">
        <v>23</v>
      </c>
      <c r="O13" s="74">
        <f t="shared" ref="O13:O21" si="3">(M13-L13)/365</f>
        <v>35.920547945205477</v>
      </c>
    </row>
    <row r="14" spans="1:15" x14ac:dyDescent="0.3">
      <c r="A14" s="91" t="s">
        <v>14</v>
      </c>
      <c r="B14" s="3" t="s">
        <v>42</v>
      </c>
      <c r="C14" s="12">
        <v>3.05</v>
      </c>
      <c r="D14" s="6">
        <v>24632</v>
      </c>
      <c r="E14" s="6">
        <v>39999</v>
      </c>
      <c r="F14" s="42" t="s">
        <v>23</v>
      </c>
      <c r="G14" s="74">
        <f t="shared" si="2"/>
        <v>42.101369863013701</v>
      </c>
      <c r="H14" s="33"/>
      <c r="I14" s="91" t="s">
        <v>14</v>
      </c>
      <c r="J14" s="3" t="s">
        <v>44</v>
      </c>
      <c r="K14" s="12">
        <v>4.8499999999999996</v>
      </c>
      <c r="L14" s="6">
        <v>26659</v>
      </c>
      <c r="M14" s="6">
        <v>42553</v>
      </c>
      <c r="N14" s="40" t="s">
        <v>12</v>
      </c>
      <c r="O14" s="74">
        <f t="shared" si="3"/>
        <v>43.545205479452058</v>
      </c>
    </row>
    <row r="15" spans="1:15" x14ac:dyDescent="0.3">
      <c r="A15" s="91" t="s">
        <v>15</v>
      </c>
      <c r="B15" s="3" t="s">
        <v>42</v>
      </c>
      <c r="C15" s="12">
        <v>3.21</v>
      </c>
      <c r="D15" s="6">
        <v>24632</v>
      </c>
      <c r="E15" s="6">
        <v>41706</v>
      </c>
      <c r="F15" s="42" t="s">
        <v>23</v>
      </c>
      <c r="G15" s="74">
        <f t="shared" si="2"/>
        <v>46.778082191780825</v>
      </c>
      <c r="H15" s="33"/>
      <c r="I15" s="91" t="s">
        <v>15</v>
      </c>
      <c r="J15" s="3" t="s">
        <v>44</v>
      </c>
      <c r="K15" s="12">
        <v>4.6900000000000004</v>
      </c>
      <c r="L15" s="6">
        <v>26659</v>
      </c>
      <c r="M15" s="6">
        <v>43281</v>
      </c>
      <c r="N15" s="40" t="s">
        <v>12</v>
      </c>
      <c r="O15" s="74">
        <f t="shared" si="3"/>
        <v>45.539726027397258</v>
      </c>
    </row>
    <row r="16" spans="1:15" x14ac:dyDescent="0.3">
      <c r="A16" s="91" t="s">
        <v>16</v>
      </c>
      <c r="B16" s="3" t="s">
        <v>42</v>
      </c>
      <c r="C16" s="12">
        <v>2.94</v>
      </c>
      <c r="D16" s="6">
        <v>24632</v>
      </c>
      <c r="E16" s="6">
        <v>43645</v>
      </c>
      <c r="F16" s="42" t="s">
        <v>23</v>
      </c>
      <c r="G16" s="74">
        <f t="shared" si="2"/>
        <v>52.090410958904108</v>
      </c>
      <c r="H16" s="33"/>
      <c r="I16" s="91" t="s">
        <v>16</v>
      </c>
      <c r="J16" s="3" t="s">
        <v>44</v>
      </c>
      <c r="K16" s="12">
        <v>4.5</v>
      </c>
      <c r="L16" s="6">
        <v>26659</v>
      </c>
      <c r="M16" s="6">
        <v>45074</v>
      </c>
      <c r="N16" s="40" t="s">
        <v>12</v>
      </c>
      <c r="O16" s="74">
        <f t="shared" si="3"/>
        <v>50.452054794520549</v>
      </c>
    </row>
    <row r="17" spans="1:15" x14ac:dyDescent="0.3">
      <c r="A17" s="91" t="s">
        <v>17</v>
      </c>
      <c r="B17" s="3"/>
      <c r="C17" s="12"/>
      <c r="D17" s="4"/>
      <c r="E17" s="6"/>
      <c r="F17" s="5"/>
      <c r="G17" s="74">
        <f t="shared" si="2"/>
        <v>0</v>
      </c>
      <c r="H17" s="33"/>
      <c r="I17" s="91" t="s">
        <v>17</v>
      </c>
      <c r="J17" s="3" t="s">
        <v>24</v>
      </c>
      <c r="K17" s="12">
        <v>3.92</v>
      </c>
      <c r="L17" s="6">
        <v>23872</v>
      </c>
      <c r="M17" s="6">
        <v>44360</v>
      </c>
      <c r="N17" s="40" t="s">
        <v>12</v>
      </c>
      <c r="O17" s="74">
        <f t="shared" si="3"/>
        <v>56.131506849315066</v>
      </c>
    </row>
    <row r="18" spans="1:15" x14ac:dyDescent="0.3">
      <c r="A18" s="91" t="s">
        <v>18</v>
      </c>
      <c r="B18" s="3"/>
      <c r="C18" s="12"/>
      <c r="D18" s="4"/>
      <c r="E18" s="6"/>
      <c r="F18" s="5"/>
      <c r="G18" s="74">
        <f t="shared" si="2"/>
        <v>0</v>
      </c>
      <c r="H18" s="33"/>
      <c r="I18" s="91" t="s">
        <v>18</v>
      </c>
      <c r="J18" s="3"/>
      <c r="K18" s="12"/>
      <c r="L18" s="4"/>
      <c r="M18" s="6"/>
      <c r="N18" s="5"/>
      <c r="O18" s="74">
        <f t="shared" si="3"/>
        <v>0</v>
      </c>
    </row>
    <row r="19" spans="1:15" x14ac:dyDescent="0.3">
      <c r="A19" s="91" t="s">
        <v>19</v>
      </c>
      <c r="B19" s="3"/>
      <c r="C19" s="12"/>
      <c r="D19" s="4"/>
      <c r="E19" s="6"/>
      <c r="F19" s="5"/>
      <c r="G19" s="74">
        <f t="shared" si="2"/>
        <v>0</v>
      </c>
      <c r="H19" s="33"/>
      <c r="I19" s="91" t="s">
        <v>19</v>
      </c>
      <c r="J19" s="3" t="s">
        <v>47</v>
      </c>
      <c r="K19" s="12">
        <v>3.19</v>
      </c>
      <c r="L19" s="6">
        <v>21286</v>
      </c>
      <c r="M19" s="6">
        <v>45478</v>
      </c>
      <c r="N19" s="45" t="s">
        <v>48</v>
      </c>
      <c r="O19" s="74">
        <f t="shared" si="3"/>
        <v>66.279452054794518</v>
      </c>
    </row>
    <row r="20" spans="1:15" x14ac:dyDescent="0.3">
      <c r="A20" s="91" t="s">
        <v>20</v>
      </c>
      <c r="B20" s="3"/>
      <c r="C20" s="12"/>
      <c r="D20" s="4"/>
      <c r="E20" s="6"/>
      <c r="F20" s="5"/>
      <c r="G20" s="74">
        <f t="shared" si="2"/>
        <v>0</v>
      </c>
      <c r="H20" s="33"/>
      <c r="I20" s="91" t="s">
        <v>20</v>
      </c>
      <c r="J20" s="3"/>
      <c r="K20" s="12"/>
      <c r="L20" s="4"/>
      <c r="M20" s="6"/>
      <c r="N20" s="5"/>
      <c r="O20" s="74">
        <f t="shared" si="3"/>
        <v>0</v>
      </c>
    </row>
    <row r="21" spans="1:15" x14ac:dyDescent="0.3">
      <c r="A21" s="92" t="s">
        <v>21</v>
      </c>
      <c r="B21" s="7"/>
      <c r="C21" s="13"/>
      <c r="D21" s="8"/>
      <c r="E21" s="14"/>
      <c r="F21" s="9"/>
      <c r="G21" s="83">
        <f t="shared" si="2"/>
        <v>0</v>
      </c>
      <c r="H21" s="33"/>
      <c r="I21" s="92" t="s">
        <v>21</v>
      </c>
      <c r="J21" s="7"/>
      <c r="K21" s="13"/>
      <c r="L21" s="8"/>
      <c r="M21" s="14"/>
      <c r="N21" s="9"/>
      <c r="O21" s="83">
        <f t="shared" si="3"/>
        <v>0</v>
      </c>
    </row>
    <row r="22" spans="1:15" x14ac:dyDescent="0.3">
      <c r="A22" s="1"/>
      <c r="H22" s="32"/>
    </row>
  </sheetData>
  <mergeCells count="4">
    <mergeCell ref="A1:G1"/>
    <mergeCell ref="A12:G12"/>
    <mergeCell ref="I1:O1"/>
    <mergeCell ref="I12:O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="90" zoomScaleNormal="90" workbookViewId="0">
      <selection activeCell="T20" sqref="T20"/>
    </sheetView>
  </sheetViews>
  <sheetFormatPr baseColWidth="10" defaultRowHeight="14.4" x14ac:dyDescent="0.3"/>
  <cols>
    <col min="2" max="2" width="18.5546875" bestFit="1" customWidth="1"/>
    <col min="8" max="8" width="7.77734375" bestFit="1" customWidth="1"/>
    <col min="9" max="9" width="7.77734375" customWidth="1"/>
    <col min="11" max="11" width="18.5546875" bestFit="1" customWidth="1"/>
    <col min="17" max="17" width="5.77734375" style="54" bestFit="1" customWidth="1"/>
  </cols>
  <sheetData>
    <row r="1" spans="1:17" x14ac:dyDescent="0.3">
      <c r="A1" s="34" t="s">
        <v>6</v>
      </c>
      <c r="B1" s="35"/>
      <c r="C1" s="35"/>
      <c r="D1" s="35"/>
      <c r="E1" s="35"/>
      <c r="F1" s="35"/>
      <c r="G1" s="35"/>
      <c r="H1" s="36"/>
      <c r="J1" s="34" t="s">
        <v>9</v>
      </c>
      <c r="K1" s="35"/>
      <c r="L1" s="35"/>
      <c r="M1" s="35"/>
      <c r="N1" s="35"/>
      <c r="O1" s="35"/>
      <c r="P1" s="35"/>
      <c r="Q1" s="36"/>
    </row>
    <row r="2" spans="1:17" x14ac:dyDescent="0.3">
      <c r="A2" s="3" t="s">
        <v>13</v>
      </c>
      <c r="B2" s="3" t="s">
        <v>45</v>
      </c>
      <c r="C2" s="12">
        <v>10.92</v>
      </c>
      <c r="D2" s="6">
        <v>25760</v>
      </c>
      <c r="E2" s="6">
        <v>40349</v>
      </c>
      <c r="F2" s="42" t="s">
        <v>23</v>
      </c>
      <c r="G2" s="88">
        <f>(E2-D2)/365</f>
        <v>39.969863013698628</v>
      </c>
      <c r="H2" s="93" t="s">
        <v>69</v>
      </c>
      <c r="I2" s="48"/>
      <c r="J2" s="3" t="s">
        <v>13</v>
      </c>
      <c r="K2" s="3" t="s">
        <v>45</v>
      </c>
      <c r="L2" s="12">
        <v>48.3</v>
      </c>
      <c r="M2" s="6">
        <v>25760</v>
      </c>
      <c r="N2" s="6">
        <v>39928</v>
      </c>
      <c r="O2" s="42" t="s">
        <v>23</v>
      </c>
      <c r="P2" s="89">
        <f>(N2-M2)/365</f>
        <v>38.816438356164383</v>
      </c>
      <c r="Q2" s="99" t="s">
        <v>83</v>
      </c>
    </row>
    <row r="3" spans="1:17" x14ac:dyDescent="0.3">
      <c r="A3" s="3" t="s">
        <v>14</v>
      </c>
      <c r="B3" s="3" t="s">
        <v>45</v>
      </c>
      <c r="C3" s="12">
        <v>10.56</v>
      </c>
      <c r="D3" s="6">
        <v>25760</v>
      </c>
      <c r="E3" s="6">
        <v>40649</v>
      </c>
      <c r="F3" s="42" t="s">
        <v>23</v>
      </c>
      <c r="G3" s="89">
        <f t="shared" ref="G3:G9" si="0">(E3-D3)/365</f>
        <v>40.791780821917811</v>
      </c>
      <c r="H3" s="94" t="s">
        <v>69</v>
      </c>
      <c r="I3" s="48"/>
      <c r="J3" s="3" t="s">
        <v>14</v>
      </c>
      <c r="K3" s="3" t="s">
        <v>45</v>
      </c>
      <c r="L3" s="12">
        <v>43.12</v>
      </c>
      <c r="M3" s="6">
        <v>25760</v>
      </c>
      <c r="N3" s="6">
        <v>40748</v>
      </c>
      <c r="O3" s="42" t="s">
        <v>23</v>
      </c>
      <c r="P3" s="89">
        <f t="shared" ref="P3:P9" si="1">(N3-M3)/365</f>
        <v>41.063013698630137</v>
      </c>
      <c r="Q3" s="99" t="s">
        <v>83</v>
      </c>
    </row>
    <row r="4" spans="1:17" x14ac:dyDescent="0.3">
      <c r="A4" s="3" t="s">
        <v>15</v>
      </c>
      <c r="B4" s="3" t="s">
        <v>46</v>
      </c>
      <c r="C4" s="12">
        <v>9.44</v>
      </c>
      <c r="D4" s="6">
        <v>26518</v>
      </c>
      <c r="E4" s="6">
        <v>43506</v>
      </c>
      <c r="F4" s="40" t="s">
        <v>12</v>
      </c>
      <c r="G4" s="89">
        <f t="shared" si="0"/>
        <v>46.542465753424658</v>
      </c>
      <c r="H4" s="94" t="s">
        <v>69</v>
      </c>
      <c r="I4" s="48"/>
      <c r="J4" s="3" t="s">
        <v>15</v>
      </c>
      <c r="K4" s="3" t="s">
        <v>51</v>
      </c>
      <c r="L4" s="12">
        <v>19.68</v>
      </c>
      <c r="M4" s="6">
        <v>27575</v>
      </c>
      <c r="N4" s="6">
        <v>44360</v>
      </c>
      <c r="O4" s="40" t="s">
        <v>12</v>
      </c>
      <c r="P4" s="89">
        <f t="shared" si="1"/>
        <v>45.986301369863014</v>
      </c>
      <c r="Q4" s="99" t="s">
        <v>83</v>
      </c>
    </row>
    <row r="5" spans="1:17" x14ac:dyDescent="0.3">
      <c r="A5" s="3" t="s">
        <v>16</v>
      </c>
      <c r="B5" s="3" t="s">
        <v>49</v>
      </c>
      <c r="C5" s="12">
        <v>6.13</v>
      </c>
      <c r="D5" s="6">
        <v>24195</v>
      </c>
      <c r="E5" s="6">
        <v>42532</v>
      </c>
      <c r="F5" s="40" t="s">
        <v>12</v>
      </c>
      <c r="G5" s="89">
        <f t="shared" si="0"/>
        <v>50.238356164383561</v>
      </c>
      <c r="H5" s="94" t="s">
        <v>70</v>
      </c>
      <c r="I5" s="48"/>
      <c r="J5" s="3" t="s">
        <v>16</v>
      </c>
      <c r="K5" s="3"/>
      <c r="L5" s="12"/>
      <c r="M5" s="6"/>
      <c r="N5" s="6"/>
      <c r="O5" s="5"/>
      <c r="P5" s="89">
        <f t="shared" si="1"/>
        <v>0</v>
      </c>
      <c r="Q5" s="99" t="s">
        <v>84</v>
      </c>
    </row>
    <row r="6" spans="1:17" x14ac:dyDescent="0.3">
      <c r="A6" s="3" t="s">
        <v>17</v>
      </c>
      <c r="B6" s="3" t="s">
        <v>71</v>
      </c>
      <c r="C6" s="12">
        <v>8.3699999999999992</v>
      </c>
      <c r="D6" s="6">
        <v>24979</v>
      </c>
      <c r="E6" s="6">
        <v>45592</v>
      </c>
      <c r="F6" s="40" t="s">
        <v>12</v>
      </c>
      <c r="G6" s="89">
        <f t="shared" si="0"/>
        <v>56.473972602739728</v>
      </c>
      <c r="H6" s="94" t="s">
        <v>70</v>
      </c>
      <c r="I6" s="48"/>
      <c r="J6" s="3" t="s">
        <v>17</v>
      </c>
      <c r="K6" s="3" t="s">
        <v>24</v>
      </c>
      <c r="L6" s="12">
        <v>10.45</v>
      </c>
      <c r="M6" s="6">
        <v>23872</v>
      </c>
      <c r="N6" s="6">
        <v>45074</v>
      </c>
      <c r="O6" s="40" t="s">
        <v>12</v>
      </c>
      <c r="P6" s="89">
        <f t="shared" si="1"/>
        <v>58.087671232876716</v>
      </c>
      <c r="Q6" s="99" t="s">
        <v>84</v>
      </c>
    </row>
    <row r="7" spans="1:17" x14ac:dyDescent="0.3">
      <c r="A7" s="3" t="s">
        <v>18</v>
      </c>
      <c r="B7" s="3" t="s">
        <v>47</v>
      </c>
      <c r="C7" s="12">
        <v>7.52</v>
      </c>
      <c r="D7" s="6">
        <v>21286</v>
      </c>
      <c r="E7" s="6">
        <v>44729</v>
      </c>
      <c r="F7" s="45" t="s">
        <v>48</v>
      </c>
      <c r="G7" s="89">
        <f t="shared" si="0"/>
        <v>64.227397260273975</v>
      </c>
      <c r="H7" s="94" t="s">
        <v>70</v>
      </c>
      <c r="I7" s="48"/>
      <c r="J7" s="3" t="s">
        <v>18</v>
      </c>
      <c r="K7" s="3"/>
      <c r="L7" s="12"/>
      <c r="M7" s="6"/>
      <c r="N7" s="6"/>
      <c r="O7" s="5"/>
      <c r="P7" s="89">
        <f t="shared" si="1"/>
        <v>0</v>
      </c>
      <c r="Q7" s="99" t="s">
        <v>84</v>
      </c>
    </row>
    <row r="8" spans="1:17" x14ac:dyDescent="0.3">
      <c r="A8" s="3" t="s">
        <v>19</v>
      </c>
      <c r="B8" s="3" t="s">
        <v>47</v>
      </c>
      <c r="C8" s="12">
        <v>7.64</v>
      </c>
      <c r="D8" s="6">
        <v>21286</v>
      </c>
      <c r="E8" s="6">
        <v>45100</v>
      </c>
      <c r="F8" s="45" t="s">
        <v>48</v>
      </c>
      <c r="G8" s="89">
        <f t="shared" si="0"/>
        <v>65.243835616438361</v>
      </c>
      <c r="H8" s="94" t="s">
        <v>70</v>
      </c>
      <c r="I8" s="48"/>
      <c r="J8" s="3" t="s">
        <v>19</v>
      </c>
      <c r="K8" s="3" t="s">
        <v>47</v>
      </c>
      <c r="L8" s="12">
        <v>11.7</v>
      </c>
      <c r="M8" s="6">
        <v>21286</v>
      </c>
      <c r="N8" s="6">
        <v>45563</v>
      </c>
      <c r="O8" s="45" t="s">
        <v>48</v>
      </c>
      <c r="P8" s="89">
        <f t="shared" si="1"/>
        <v>66.512328767123293</v>
      </c>
      <c r="Q8" s="99" t="s">
        <v>84</v>
      </c>
    </row>
    <row r="9" spans="1:17" x14ac:dyDescent="0.3">
      <c r="A9" s="3" t="s">
        <v>20</v>
      </c>
      <c r="B9" s="3"/>
      <c r="C9" s="12"/>
      <c r="D9" s="12"/>
      <c r="E9" s="6"/>
      <c r="F9" s="5"/>
      <c r="G9" s="89">
        <f t="shared" si="0"/>
        <v>0</v>
      </c>
      <c r="H9" s="84"/>
      <c r="I9" s="22"/>
      <c r="J9" s="3" t="s">
        <v>20</v>
      </c>
      <c r="K9" s="3"/>
      <c r="L9" s="12"/>
      <c r="M9" s="6"/>
      <c r="N9" s="6"/>
      <c r="O9" s="5"/>
      <c r="P9" s="89">
        <f t="shared" si="1"/>
        <v>0</v>
      </c>
      <c r="Q9" s="99"/>
    </row>
    <row r="10" spans="1:17" x14ac:dyDescent="0.3">
      <c r="A10" s="7" t="s">
        <v>21</v>
      </c>
      <c r="B10" s="7"/>
      <c r="C10" s="13"/>
      <c r="D10" s="13"/>
      <c r="E10" s="14"/>
      <c r="F10" s="9"/>
      <c r="G10" s="46"/>
      <c r="H10" s="47"/>
      <c r="J10" s="7" t="s">
        <v>21</v>
      </c>
      <c r="K10" s="7"/>
      <c r="L10" s="13"/>
      <c r="M10" s="14"/>
      <c r="N10" s="14"/>
      <c r="O10" s="9"/>
      <c r="P10" s="46"/>
      <c r="Q10" s="100"/>
    </row>
    <row r="11" spans="1:17" x14ac:dyDescent="0.3">
      <c r="A11" s="1"/>
    </row>
    <row r="12" spans="1:17" x14ac:dyDescent="0.3">
      <c r="A12" s="34" t="s">
        <v>7</v>
      </c>
      <c r="B12" s="35"/>
      <c r="C12" s="35"/>
      <c r="D12" s="35"/>
      <c r="E12" s="35"/>
      <c r="F12" s="35"/>
      <c r="G12" s="35"/>
      <c r="H12" s="36"/>
      <c r="J12" s="34" t="s">
        <v>8</v>
      </c>
      <c r="K12" s="35"/>
      <c r="L12" s="35"/>
      <c r="M12" s="35"/>
      <c r="N12" s="35"/>
      <c r="O12" s="35"/>
      <c r="P12" s="35"/>
      <c r="Q12" s="36"/>
    </row>
    <row r="13" spans="1:17" x14ac:dyDescent="0.3">
      <c r="A13" s="3" t="s">
        <v>13</v>
      </c>
      <c r="B13" s="3" t="s">
        <v>45</v>
      </c>
      <c r="C13" s="12">
        <v>38.729999999999997</v>
      </c>
      <c r="D13" s="6">
        <v>25760</v>
      </c>
      <c r="E13" s="6">
        <v>39928</v>
      </c>
      <c r="F13" s="42" t="s">
        <v>23</v>
      </c>
      <c r="G13" s="88">
        <f>(E13-D13)/365</f>
        <v>38.816438356164383</v>
      </c>
      <c r="H13" s="93" t="s">
        <v>72</v>
      </c>
      <c r="I13" s="48"/>
      <c r="J13" s="3" t="s">
        <v>13</v>
      </c>
      <c r="K13" s="3" t="s">
        <v>50</v>
      </c>
      <c r="L13" s="12">
        <v>49.29</v>
      </c>
      <c r="M13" s="6">
        <v>30190</v>
      </c>
      <c r="N13" s="6">
        <v>43113</v>
      </c>
      <c r="O13" s="42" t="s">
        <v>23</v>
      </c>
      <c r="P13" s="88">
        <f>(N13-M13)/365</f>
        <v>35.405479452054792</v>
      </c>
      <c r="Q13" s="93" t="s">
        <v>69</v>
      </c>
    </row>
    <row r="14" spans="1:17" x14ac:dyDescent="0.3">
      <c r="A14" s="3" t="s">
        <v>14</v>
      </c>
      <c r="B14" s="3" t="s">
        <v>45</v>
      </c>
      <c r="C14" s="12">
        <v>35.36</v>
      </c>
      <c r="D14" s="6">
        <v>25760</v>
      </c>
      <c r="E14" s="6">
        <v>41811</v>
      </c>
      <c r="F14" s="42" t="s">
        <v>23</v>
      </c>
      <c r="G14" s="89">
        <f t="shared" ref="G14:G20" si="2">(E14-D14)/365</f>
        <v>43.975342465753428</v>
      </c>
      <c r="H14" s="94" t="s">
        <v>72</v>
      </c>
      <c r="I14" s="48"/>
      <c r="J14" s="3" t="s">
        <v>14</v>
      </c>
      <c r="K14" s="3" t="s">
        <v>50</v>
      </c>
      <c r="L14" s="12">
        <v>41.9</v>
      </c>
      <c r="M14" s="6">
        <v>30190</v>
      </c>
      <c r="N14" s="6">
        <v>45094</v>
      </c>
      <c r="O14" s="42" t="s">
        <v>23</v>
      </c>
      <c r="P14" s="89">
        <f t="shared" ref="P14:P20" si="3">(N14-M14)/365</f>
        <v>40.832876712328769</v>
      </c>
      <c r="Q14" s="94" t="s">
        <v>69</v>
      </c>
    </row>
    <row r="15" spans="1:17" x14ac:dyDescent="0.3">
      <c r="A15" s="3" t="s">
        <v>15</v>
      </c>
      <c r="B15" s="3" t="s">
        <v>45</v>
      </c>
      <c r="C15" s="12">
        <v>31.74</v>
      </c>
      <c r="D15" s="6">
        <v>25760</v>
      </c>
      <c r="E15" s="6">
        <v>43261</v>
      </c>
      <c r="F15" s="42" t="s">
        <v>23</v>
      </c>
      <c r="G15" s="89">
        <f t="shared" si="2"/>
        <v>47.947945205479449</v>
      </c>
      <c r="H15" s="94" t="s">
        <v>72</v>
      </c>
      <c r="I15" s="48"/>
      <c r="J15" s="3" t="s">
        <v>15</v>
      </c>
      <c r="K15" s="3" t="s">
        <v>46</v>
      </c>
      <c r="L15" s="12">
        <v>20.75</v>
      </c>
      <c r="M15" s="6">
        <v>26518</v>
      </c>
      <c r="N15" s="6">
        <v>43593</v>
      </c>
      <c r="O15" s="40" t="s">
        <v>12</v>
      </c>
      <c r="P15" s="89">
        <f t="shared" si="3"/>
        <v>46.780821917808218</v>
      </c>
      <c r="Q15" s="94" t="s">
        <v>69</v>
      </c>
    </row>
    <row r="16" spans="1:17" x14ac:dyDescent="0.3">
      <c r="A16" s="3" t="s">
        <v>16</v>
      </c>
      <c r="B16" s="3" t="s">
        <v>49</v>
      </c>
      <c r="C16" s="12">
        <v>20.73</v>
      </c>
      <c r="D16" s="6">
        <v>24195</v>
      </c>
      <c r="E16" s="6">
        <v>42507</v>
      </c>
      <c r="F16" s="40" t="s">
        <v>12</v>
      </c>
      <c r="G16" s="89">
        <f t="shared" si="2"/>
        <v>50.169863013698631</v>
      </c>
      <c r="H16" s="94" t="s">
        <v>72</v>
      </c>
      <c r="I16" s="48"/>
      <c r="J16" s="3" t="s">
        <v>16</v>
      </c>
      <c r="K16" s="3"/>
      <c r="L16" s="12"/>
      <c r="M16" s="4"/>
      <c r="N16" s="6"/>
      <c r="O16" s="5"/>
      <c r="P16" s="89">
        <f t="shared" si="3"/>
        <v>0</v>
      </c>
      <c r="Q16" s="94" t="s">
        <v>70</v>
      </c>
    </row>
    <row r="17" spans="1:17" x14ac:dyDescent="0.3">
      <c r="A17" s="3" t="s">
        <v>17</v>
      </c>
      <c r="B17" s="3" t="s">
        <v>24</v>
      </c>
      <c r="C17" s="12">
        <v>14.8</v>
      </c>
      <c r="D17" s="6">
        <v>23872</v>
      </c>
      <c r="E17" s="6">
        <v>45074</v>
      </c>
      <c r="F17" s="40" t="s">
        <v>12</v>
      </c>
      <c r="G17" s="89">
        <f t="shared" si="2"/>
        <v>58.087671232876716</v>
      </c>
      <c r="H17" s="94" t="s">
        <v>72</v>
      </c>
      <c r="I17" s="48"/>
      <c r="J17" s="3" t="s">
        <v>17</v>
      </c>
      <c r="K17" s="3"/>
      <c r="L17" s="12"/>
      <c r="M17" s="4"/>
      <c r="N17" s="6"/>
      <c r="O17" s="5"/>
      <c r="P17" s="89">
        <f t="shared" si="3"/>
        <v>0</v>
      </c>
      <c r="Q17" s="94" t="s">
        <v>70</v>
      </c>
    </row>
    <row r="18" spans="1:17" x14ac:dyDescent="0.3">
      <c r="A18" s="3" t="s">
        <v>18</v>
      </c>
      <c r="B18" s="3" t="s">
        <v>47</v>
      </c>
      <c r="C18" s="12">
        <v>18.690000000000001</v>
      </c>
      <c r="D18" s="6">
        <v>21286</v>
      </c>
      <c r="E18" s="6">
        <v>44730</v>
      </c>
      <c r="F18" s="45" t="s">
        <v>48</v>
      </c>
      <c r="G18" s="89">
        <f t="shared" si="2"/>
        <v>64.230136986301375</v>
      </c>
      <c r="H18" s="94" t="s">
        <v>72</v>
      </c>
      <c r="I18" s="48"/>
      <c r="J18" s="3" t="s">
        <v>18</v>
      </c>
      <c r="K18" s="3"/>
      <c r="L18" s="12"/>
      <c r="M18" s="4"/>
      <c r="N18" s="6"/>
      <c r="O18" s="5"/>
      <c r="P18" s="89">
        <f t="shared" si="3"/>
        <v>0</v>
      </c>
      <c r="Q18" s="94" t="s">
        <v>70</v>
      </c>
    </row>
    <row r="19" spans="1:17" x14ac:dyDescent="0.3">
      <c r="A19" s="3" t="s">
        <v>19</v>
      </c>
      <c r="B19" s="3" t="s">
        <v>47</v>
      </c>
      <c r="C19" s="12">
        <v>17.53</v>
      </c>
      <c r="D19" s="6">
        <v>21286</v>
      </c>
      <c r="E19" s="6">
        <v>45074</v>
      </c>
      <c r="F19" s="45" t="s">
        <v>48</v>
      </c>
      <c r="G19" s="89">
        <f t="shared" si="2"/>
        <v>65.172602739726031</v>
      </c>
      <c r="H19" s="94" t="s">
        <v>72</v>
      </c>
      <c r="I19" s="48"/>
      <c r="J19" s="3" t="s">
        <v>19</v>
      </c>
      <c r="K19" s="3" t="s">
        <v>47</v>
      </c>
      <c r="L19" s="12">
        <v>19.14</v>
      </c>
      <c r="M19" s="6">
        <v>21286</v>
      </c>
      <c r="N19" s="6">
        <v>45074</v>
      </c>
      <c r="O19" s="45" t="s">
        <v>48</v>
      </c>
      <c r="P19" s="89">
        <f t="shared" si="3"/>
        <v>65.172602739726031</v>
      </c>
      <c r="Q19" s="94" t="s">
        <v>70</v>
      </c>
    </row>
    <row r="20" spans="1:17" x14ac:dyDescent="0.3">
      <c r="A20" s="3" t="s">
        <v>20</v>
      </c>
      <c r="B20" s="3"/>
      <c r="C20" s="12"/>
      <c r="D20" s="4"/>
      <c r="E20" s="6"/>
      <c r="F20" s="5"/>
      <c r="G20" s="89">
        <f t="shared" si="2"/>
        <v>0</v>
      </c>
      <c r="H20" s="94" t="s">
        <v>72</v>
      </c>
      <c r="I20" s="48"/>
      <c r="J20" s="3" t="s">
        <v>20</v>
      </c>
      <c r="K20" s="3"/>
      <c r="L20" s="12"/>
      <c r="M20" s="4"/>
      <c r="N20" s="6"/>
      <c r="O20" s="5"/>
      <c r="P20" s="89">
        <f t="shared" si="3"/>
        <v>0</v>
      </c>
      <c r="Q20" s="99"/>
    </row>
    <row r="21" spans="1:17" x14ac:dyDescent="0.3">
      <c r="A21" s="7" t="s">
        <v>21</v>
      </c>
      <c r="B21" s="7"/>
      <c r="C21" s="13"/>
      <c r="D21" s="8"/>
      <c r="E21" s="14"/>
      <c r="F21" s="9"/>
      <c r="G21" s="46"/>
      <c r="H21" s="47"/>
      <c r="J21" s="7" t="s">
        <v>21</v>
      </c>
      <c r="K21" s="7"/>
      <c r="L21" s="13"/>
      <c r="M21" s="8"/>
      <c r="N21" s="14"/>
      <c r="O21" s="9"/>
      <c r="P21" s="46"/>
      <c r="Q21" s="100"/>
    </row>
    <row r="22" spans="1:17" x14ac:dyDescent="0.3">
      <c r="A22" s="1"/>
    </row>
    <row r="23" spans="1:17" x14ac:dyDescent="0.3">
      <c r="A23" s="34" t="s">
        <v>73</v>
      </c>
      <c r="B23" s="35"/>
      <c r="C23" s="35"/>
      <c r="D23" s="35"/>
      <c r="E23" s="35"/>
      <c r="F23" s="35"/>
      <c r="G23" s="35"/>
      <c r="H23" s="36"/>
      <c r="J23" s="34" t="s">
        <v>85</v>
      </c>
      <c r="K23" s="35"/>
      <c r="L23" s="35"/>
      <c r="M23" s="35"/>
      <c r="N23" s="35"/>
      <c r="O23" s="35"/>
      <c r="P23" s="35"/>
      <c r="Q23" s="36"/>
    </row>
    <row r="24" spans="1:17" x14ac:dyDescent="0.3">
      <c r="A24" s="3" t="s">
        <v>13</v>
      </c>
      <c r="B24" s="3" t="s">
        <v>50</v>
      </c>
      <c r="C24" s="12">
        <v>14.42</v>
      </c>
      <c r="D24" s="6">
        <v>30190</v>
      </c>
      <c r="E24" s="6">
        <v>43141</v>
      </c>
      <c r="F24" s="42" t="s">
        <v>23</v>
      </c>
      <c r="G24" s="88">
        <f>(E24-D24)/365</f>
        <v>35.482191780821921</v>
      </c>
      <c r="H24" s="95">
        <v>9.08</v>
      </c>
      <c r="I24" s="49"/>
      <c r="J24" s="3" t="s">
        <v>13</v>
      </c>
      <c r="K24" s="3" t="s">
        <v>45</v>
      </c>
      <c r="L24" s="55">
        <v>3305</v>
      </c>
      <c r="M24" s="6">
        <v>25760</v>
      </c>
      <c r="N24" s="6">
        <v>39340</v>
      </c>
      <c r="O24" s="42" t="s">
        <v>23</v>
      </c>
      <c r="P24" s="88">
        <f>(N24-M24)/365</f>
        <v>37.205479452054796</v>
      </c>
      <c r="Q24" s="98"/>
    </row>
    <row r="25" spans="1:17" x14ac:dyDescent="0.3">
      <c r="A25" s="3" t="s">
        <v>14</v>
      </c>
      <c r="B25" s="3" t="s">
        <v>50</v>
      </c>
      <c r="C25" s="12">
        <v>13.56</v>
      </c>
      <c r="D25" s="6">
        <v>30190</v>
      </c>
      <c r="E25" s="6">
        <v>44983</v>
      </c>
      <c r="F25" s="42" t="s">
        <v>23</v>
      </c>
      <c r="G25" s="89">
        <f t="shared" ref="G25:G31" si="4">(E25-D25)/365</f>
        <v>40.528767123287672</v>
      </c>
      <c r="H25" s="96">
        <v>9.08</v>
      </c>
      <c r="I25" s="49"/>
      <c r="J25" s="3" t="s">
        <v>14</v>
      </c>
      <c r="K25" s="3" t="s">
        <v>45</v>
      </c>
      <c r="L25" s="55">
        <v>3028</v>
      </c>
      <c r="M25" s="6">
        <v>25760</v>
      </c>
      <c r="N25" s="6">
        <v>42105</v>
      </c>
      <c r="O25" s="42" t="s">
        <v>23</v>
      </c>
      <c r="P25" s="89">
        <f t="shared" ref="P25:P31" si="5">(N25-M25)/365</f>
        <v>44.780821917808218</v>
      </c>
      <c r="Q25" s="99"/>
    </row>
    <row r="26" spans="1:17" x14ac:dyDescent="0.3">
      <c r="A26" s="3" t="s">
        <v>15</v>
      </c>
      <c r="B26" s="3" t="s">
        <v>45</v>
      </c>
      <c r="C26" s="12">
        <v>10.66</v>
      </c>
      <c r="D26" s="6">
        <v>25760</v>
      </c>
      <c r="E26" s="6">
        <v>43141</v>
      </c>
      <c r="F26" s="42" t="s">
        <v>23</v>
      </c>
      <c r="G26" s="89">
        <f t="shared" si="4"/>
        <v>47.61917808219178</v>
      </c>
      <c r="H26" s="96">
        <v>9.08</v>
      </c>
      <c r="I26" s="49"/>
      <c r="J26" s="3" t="s">
        <v>15</v>
      </c>
      <c r="K26" s="3"/>
      <c r="L26" s="55"/>
      <c r="M26" s="4"/>
      <c r="N26" s="6"/>
      <c r="O26" s="5"/>
      <c r="P26" s="89">
        <f t="shared" si="5"/>
        <v>0</v>
      </c>
      <c r="Q26" s="99"/>
    </row>
    <row r="27" spans="1:17" x14ac:dyDescent="0.3">
      <c r="A27" s="3" t="s">
        <v>16</v>
      </c>
      <c r="B27" s="3"/>
      <c r="C27" s="12"/>
      <c r="D27" s="4"/>
      <c r="E27" s="6"/>
      <c r="F27" s="5"/>
      <c r="G27" s="89">
        <f t="shared" si="4"/>
        <v>0</v>
      </c>
      <c r="H27" s="96">
        <v>7.26</v>
      </c>
      <c r="I27" s="49"/>
      <c r="J27" s="3" t="s">
        <v>16</v>
      </c>
      <c r="K27" s="3"/>
      <c r="L27" s="55"/>
      <c r="M27" s="4"/>
      <c r="N27" s="6"/>
      <c r="O27" s="5"/>
      <c r="P27" s="89">
        <f t="shared" si="5"/>
        <v>0</v>
      </c>
      <c r="Q27" s="99"/>
    </row>
    <row r="28" spans="1:17" x14ac:dyDescent="0.3">
      <c r="A28" s="3" t="s">
        <v>17</v>
      </c>
      <c r="B28" s="3"/>
      <c r="C28" s="12"/>
      <c r="D28" s="4"/>
      <c r="E28" s="6"/>
      <c r="F28" s="5"/>
      <c r="G28" s="89">
        <f t="shared" si="4"/>
        <v>0</v>
      </c>
      <c r="H28" s="96">
        <v>7.26</v>
      </c>
      <c r="I28" s="49"/>
      <c r="J28" s="3" t="s">
        <v>17</v>
      </c>
      <c r="K28" s="3"/>
      <c r="L28" s="55"/>
      <c r="M28" s="4"/>
      <c r="N28" s="6"/>
      <c r="O28" s="5"/>
      <c r="P28" s="89">
        <f t="shared" si="5"/>
        <v>0</v>
      </c>
      <c r="Q28" s="99"/>
    </row>
    <row r="29" spans="1:17" x14ac:dyDescent="0.3">
      <c r="A29" s="3" t="s">
        <v>18</v>
      </c>
      <c r="B29" s="3"/>
      <c r="C29" s="12"/>
      <c r="D29" s="4"/>
      <c r="E29" s="6"/>
      <c r="F29" s="5"/>
      <c r="G29" s="89">
        <f t="shared" si="4"/>
        <v>0</v>
      </c>
      <c r="H29" s="96">
        <v>5.45</v>
      </c>
      <c r="I29" s="49"/>
      <c r="J29" s="3" t="s">
        <v>18</v>
      </c>
      <c r="K29" s="3"/>
      <c r="L29" s="55"/>
      <c r="M29" s="4"/>
      <c r="N29" s="6"/>
      <c r="O29" s="5"/>
      <c r="P29" s="89">
        <f t="shared" si="5"/>
        <v>0</v>
      </c>
      <c r="Q29" s="99"/>
    </row>
    <row r="30" spans="1:17" x14ac:dyDescent="0.3">
      <c r="A30" s="3" t="s">
        <v>19</v>
      </c>
      <c r="B30" s="3"/>
      <c r="C30" s="12"/>
      <c r="D30" s="4"/>
      <c r="E30" s="6"/>
      <c r="F30" s="5"/>
      <c r="G30" s="89">
        <f t="shared" si="4"/>
        <v>0</v>
      </c>
      <c r="H30" s="96">
        <v>5.45</v>
      </c>
      <c r="I30" s="49"/>
      <c r="J30" s="3" t="s">
        <v>19</v>
      </c>
      <c r="K30" s="3" t="s">
        <v>47</v>
      </c>
      <c r="L30" s="55">
        <v>1653</v>
      </c>
      <c r="M30" s="6">
        <v>21286</v>
      </c>
      <c r="N30" s="6">
        <v>45563</v>
      </c>
      <c r="O30" s="45" t="s">
        <v>48</v>
      </c>
      <c r="P30" s="89">
        <f t="shared" si="5"/>
        <v>66.512328767123293</v>
      </c>
      <c r="Q30" s="99"/>
    </row>
    <row r="31" spans="1:17" x14ac:dyDescent="0.3">
      <c r="A31" s="3" t="s">
        <v>20</v>
      </c>
      <c r="B31" s="3"/>
      <c r="C31" s="12"/>
      <c r="D31" s="4"/>
      <c r="E31" s="6"/>
      <c r="F31" s="5"/>
      <c r="G31" s="89">
        <f t="shared" si="4"/>
        <v>0</v>
      </c>
      <c r="H31" s="96">
        <v>5.45</v>
      </c>
      <c r="I31" s="49"/>
      <c r="J31" s="3" t="s">
        <v>20</v>
      </c>
      <c r="K31" s="3"/>
      <c r="L31" s="55"/>
      <c r="M31" s="4"/>
      <c r="N31" s="6"/>
      <c r="O31" s="5"/>
      <c r="P31" s="89">
        <f t="shared" si="5"/>
        <v>0</v>
      </c>
      <c r="Q31" s="99"/>
    </row>
    <row r="32" spans="1:17" x14ac:dyDescent="0.3">
      <c r="A32" s="7" t="s">
        <v>21</v>
      </c>
      <c r="B32" s="7"/>
      <c r="C32" s="13"/>
      <c r="D32" s="8"/>
      <c r="E32" s="14"/>
      <c r="F32" s="9"/>
      <c r="G32" s="46"/>
      <c r="H32" s="97">
        <v>4</v>
      </c>
      <c r="I32" s="49"/>
      <c r="J32" s="7" t="s">
        <v>21</v>
      </c>
      <c r="K32" s="7"/>
      <c r="L32" s="56"/>
      <c r="M32" s="8"/>
      <c r="N32" s="14"/>
      <c r="O32" s="9"/>
      <c r="P32" s="46"/>
      <c r="Q32" s="100"/>
    </row>
  </sheetData>
  <mergeCells count="6">
    <mergeCell ref="A1:H1"/>
    <mergeCell ref="A12:H12"/>
    <mergeCell ref="A23:H23"/>
    <mergeCell ref="J1:Q1"/>
    <mergeCell ref="J12:Q12"/>
    <mergeCell ref="J23:Q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I17" sqref="I17"/>
    </sheetView>
  </sheetViews>
  <sheetFormatPr baseColWidth="10" defaultRowHeight="14.4" x14ac:dyDescent="0.3"/>
  <cols>
    <col min="2" max="2" width="13.77734375" bestFit="1" customWidth="1"/>
  </cols>
  <sheetData>
    <row r="1" spans="1:5" x14ac:dyDescent="0.3">
      <c r="A1" s="34" t="s">
        <v>86</v>
      </c>
      <c r="B1" s="35"/>
      <c r="C1" s="35"/>
      <c r="D1" s="35"/>
      <c r="E1" s="36"/>
    </row>
    <row r="2" spans="1:5" x14ac:dyDescent="0.3">
      <c r="A2" s="29" t="s">
        <v>13</v>
      </c>
      <c r="B2" s="3"/>
      <c r="C2" s="4"/>
      <c r="D2" s="6"/>
      <c r="E2" s="5"/>
    </row>
    <row r="3" spans="1:5" x14ac:dyDescent="0.3">
      <c r="A3" s="3" t="s">
        <v>14</v>
      </c>
      <c r="B3" s="3"/>
      <c r="C3" s="4"/>
      <c r="D3" s="6"/>
      <c r="E3" s="5"/>
    </row>
    <row r="4" spans="1:5" x14ac:dyDescent="0.3">
      <c r="A4" s="3" t="s">
        <v>15</v>
      </c>
      <c r="B4" s="3"/>
      <c r="C4" s="4"/>
      <c r="D4" s="6"/>
      <c r="E4" s="5"/>
    </row>
    <row r="5" spans="1:5" x14ac:dyDescent="0.3">
      <c r="A5" s="3" t="s">
        <v>16</v>
      </c>
      <c r="B5" s="3"/>
      <c r="C5" s="4"/>
      <c r="D5" s="6"/>
      <c r="E5" s="5"/>
    </row>
    <row r="6" spans="1:5" x14ac:dyDescent="0.3">
      <c r="A6" s="3" t="s">
        <v>17</v>
      </c>
      <c r="B6" s="3"/>
      <c r="C6" s="4"/>
      <c r="D6" s="6"/>
      <c r="E6" s="5"/>
    </row>
    <row r="7" spans="1:5" x14ac:dyDescent="0.3">
      <c r="A7" s="3" t="s">
        <v>18</v>
      </c>
      <c r="B7" s="3"/>
      <c r="C7" s="4"/>
      <c r="D7" s="6"/>
      <c r="E7" s="5"/>
    </row>
    <row r="8" spans="1:5" x14ac:dyDescent="0.3">
      <c r="A8" s="3" t="s">
        <v>19</v>
      </c>
      <c r="B8" s="3"/>
      <c r="C8" s="4"/>
      <c r="D8" s="6"/>
      <c r="E8" s="5"/>
    </row>
    <row r="9" spans="1:5" x14ac:dyDescent="0.3">
      <c r="A9" s="3" t="s">
        <v>20</v>
      </c>
      <c r="B9" s="3"/>
      <c r="C9" s="4"/>
      <c r="D9" s="6"/>
      <c r="E9" s="5"/>
    </row>
    <row r="10" spans="1:5" x14ac:dyDescent="0.3">
      <c r="A10" s="7" t="s">
        <v>21</v>
      </c>
      <c r="B10" s="7"/>
      <c r="C10" s="13"/>
      <c r="D10" s="14"/>
      <c r="E10" s="9"/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9" sqref="J9"/>
    </sheetView>
  </sheetViews>
  <sheetFormatPr baseColWidth="10" defaultRowHeight="14.4" x14ac:dyDescent="0.3"/>
  <cols>
    <col min="2" max="2" width="19.77734375" bestFit="1" customWidth="1"/>
    <col min="6" max="6" width="12.109375" bestFit="1" customWidth="1"/>
  </cols>
  <sheetData>
    <row r="1" spans="1:7" x14ac:dyDescent="0.3">
      <c r="A1" s="34" t="s">
        <v>92</v>
      </c>
      <c r="B1" s="35"/>
      <c r="C1" s="35"/>
      <c r="D1" s="35"/>
      <c r="E1" s="35"/>
      <c r="F1" s="35"/>
      <c r="G1" s="36"/>
    </row>
    <row r="2" spans="1:7" x14ac:dyDescent="0.3">
      <c r="A2" s="3" t="s">
        <v>13</v>
      </c>
      <c r="B2" s="3" t="s">
        <v>93</v>
      </c>
      <c r="C2" s="25">
        <v>1.1565277777777778E-2</v>
      </c>
      <c r="D2" s="6">
        <v>32376</v>
      </c>
      <c r="E2" s="6">
        <v>45780</v>
      </c>
      <c r="F2" s="43" t="s">
        <v>62</v>
      </c>
      <c r="G2" s="73">
        <f t="shared" ref="G2:G8" si="0">(E2-D2)/365</f>
        <v>36.723287671232875</v>
      </c>
    </row>
    <row r="3" spans="1:7" x14ac:dyDescent="0.3">
      <c r="A3" s="3" t="s">
        <v>14</v>
      </c>
      <c r="B3" s="3" t="s">
        <v>95</v>
      </c>
      <c r="C3" s="25">
        <v>1.6068865740740741E-2</v>
      </c>
      <c r="D3" s="6">
        <v>29483</v>
      </c>
      <c r="E3" s="6">
        <v>44380</v>
      </c>
      <c r="F3" s="40" t="s">
        <v>12</v>
      </c>
      <c r="G3" s="74">
        <f t="shared" si="0"/>
        <v>40.813698630136983</v>
      </c>
    </row>
    <row r="4" spans="1:7" x14ac:dyDescent="0.3">
      <c r="A4" s="3" t="s">
        <v>15</v>
      </c>
      <c r="B4" s="3"/>
      <c r="C4" s="25"/>
      <c r="D4" s="6"/>
      <c r="E4" s="6"/>
      <c r="F4" s="5"/>
      <c r="G4" s="74">
        <f t="shared" si="0"/>
        <v>0</v>
      </c>
    </row>
    <row r="5" spans="1:7" x14ac:dyDescent="0.3">
      <c r="A5" s="3" t="s">
        <v>16</v>
      </c>
      <c r="B5" s="3" t="s">
        <v>24</v>
      </c>
      <c r="C5" s="25">
        <v>1.8236805555555555E-2</v>
      </c>
      <c r="D5" s="6">
        <v>23872</v>
      </c>
      <c r="E5" s="6">
        <v>43590</v>
      </c>
      <c r="F5" s="40" t="s">
        <v>12</v>
      </c>
      <c r="G5" s="74">
        <f t="shared" si="0"/>
        <v>54.021917808219179</v>
      </c>
    </row>
    <row r="6" spans="1:7" x14ac:dyDescent="0.3">
      <c r="A6" s="3" t="s">
        <v>17</v>
      </c>
      <c r="B6" s="3" t="s">
        <v>94</v>
      </c>
      <c r="C6" s="25">
        <v>1.5011111111111112E-2</v>
      </c>
      <c r="D6" s="23">
        <v>24965</v>
      </c>
      <c r="E6" s="6">
        <v>45592</v>
      </c>
      <c r="F6" s="40" t="s">
        <v>12</v>
      </c>
      <c r="G6" s="74">
        <f t="shared" si="0"/>
        <v>56.512328767123286</v>
      </c>
    </row>
    <row r="7" spans="1:7" x14ac:dyDescent="0.3">
      <c r="A7" s="3" t="s">
        <v>18</v>
      </c>
      <c r="B7" s="3"/>
      <c r="C7" s="25"/>
      <c r="D7" s="23"/>
      <c r="E7" s="6"/>
      <c r="F7" s="5"/>
      <c r="G7" s="74">
        <f t="shared" si="0"/>
        <v>0</v>
      </c>
    </row>
    <row r="8" spans="1:7" x14ac:dyDescent="0.3">
      <c r="A8" s="3" t="s">
        <v>19</v>
      </c>
      <c r="B8" s="3"/>
      <c r="C8" s="12"/>
      <c r="D8" s="23"/>
      <c r="E8" s="6"/>
      <c r="F8" s="5"/>
      <c r="G8" s="74">
        <f t="shared" si="0"/>
        <v>0</v>
      </c>
    </row>
    <row r="9" spans="1:7" x14ac:dyDescent="0.3">
      <c r="A9" s="3" t="s">
        <v>20</v>
      </c>
      <c r="B9" s="3"/>
      <c r="C9" s="12"/>
      <c r="D9" s="12"/>
      <c r="E9" s="6"/>
      <c r="F9" s="5"/>
      <c r="G9" s="75"/>
    </row>
    <row r="10" spans="1:7" x14ac:dyDescent="0.3">
      <c r="A10" s="7" t="s">
        <v>21</v>
      </c>
      <c r="B10" s="7"/>
      <c r="C10" s="13"/>
      <c r="D10" s="13"/>
      <c r="E10" s="14"/>
      <c r="F10" s="9"/>
      <c r="G10" s="76"/>
    </row>
    <row r="12" spans="1:7" x14ac:dyDescent="0.3">
      <c r="A12" s="34" t="s">
        <v>97</v>
      </c>
      <c r="B12" s="35"/>
      <c r="C12" s="35"/>
      <c r="D12" s="35"/>
      <c r="E12" s="35"/>
      <c r="F12" s="35"/>
      <c r="G12" s="36"/>
    </row>
    <row r="13" spans="1:7" x14ac:dyDescent="0.3">
      <c r="A13" s="3" t="s">
        <v>13</v>
      </c>
      <c r="B13" s="3" t="s">
        <v>98</v>
      </c>
      <c r="C13" s="25">
        <v>1.8287037037037036E-2</v>
      </c>
      <c r="D13" s="6">
        <v>27775</v>
      </c>
      <c r="E13" s="6">
        <v>41433</v>
      </c>
      <c r="F13" s="42" t="s">
        <v>23</v>
      </c>
      <c r="G13" s="73">
        <f t="shared" ref="G13:G19" si="1">(E13-D13)/365</f>
        <v>37.419178082191777</v>
      </c>
    </row>
    <row r="14" spans="1:7" x14ac:dyDescent="0.3">
      <c r="A14" s="3" t="s">
        <v>14</v>
      </c>
      <c r="B14" s="3" t="s">
        <v>98</v>
      </c>
      <c r="C14" s="25">
        <v>1.894675925925926E-2</v>
      </c>
      <c r="D14" s="6">
        <v>27775</v>
      </c>
      <c r="E14" s="6">
        <v>42896</v>
      </c>
      <c r="F14" s="42" t="s">
        <v>23</v>
      </c>
      <c r="G14" s="74">
        <f t="shared" si="1"/>
        <v>41.42739726027397</v>
      </c>
    </row>
    <row r="15" spans="1:7" x14ac:dyDescent="0.3">
      <c r="A15" s="3" t="s">
        <v>15</v>
      </c>
      <c r="B15" s="3"/>
      <c r="C15" s="25"/>
      <c r="D15" s="6"/>
      <c r="E15" s="6"/>
      <c r="F15" s="5"/>
      <c r="G15" s="74">
        <f t="shared" si="1"/>
        <v>0</v>
      </c>
    </row>
    <row r="16" spans="1:7" x14ac:dyDescent="0.3">
      <c r="A16" s="3" t="s">
        <v>16</v>
      </c>
      <c r="B16" s="3"/>
      <c r="C16" s="25"/>
      <c r="D16" s="6"/>
      <c r="E16" s="6"/>
      <c r="F16" s="5"/>
      <c r="G16" s="74">
        <f t="shared" si="1"/>
        <v>0</v>
      </c>
    </row>
    <row r="17" spans="1:7" x14ac:dyDescent="0.3">
      <c r="A17" s="3" t="s">
        <v>17</v>
      </c>
      <c r="B17" s="3" t="s">
        <v>94</v>
      </c>
      <c r="C17" s="25">
        <v>2.6324074074074073E-2</v>
      </c>
      <c r="D17" s="23">
        <v>24965</v>
      </c>
      <c r="E17" s="6">
        <v>45791</v>
      </c>
      <c r="F17" s="40" t="s">
        <v>12</v>
      </c>
      <c r="G17" s="74">
        <f t="shared" si="1"/>
        <v>57.057534246575344</v>
      </c>
    </row>
    <row r="18" spans="1:7" x14ac:dyDescent="0.3">
      <c r="A18" s="3" t="s">
        <v>18</v>
      </c>
      <c r="B18" s="3"/>
      <c r="C18" s="25"/>
      <c r="D18" s="23"/>
      <c r="E18" s="6"/>
      <c r="F18" s="5"/>
      <c r="G18" s="74">
        <f t="shared" si="1"/>
        <v>0</v>
      </c>
    </row>
    <row r="19" spans="1:7" x14ac:dyDescent="0.3">
      <c r="A19" s="3" t="s">
        <v>19</v>
      </c>
      <c r="B19" s="3"/>
      <c r="C19" s="12"/>
      <c r="D19" s="23"/>
      <c r="E19" s="6"/>
      <c r="F19" s="5"/>
      <c r="G19" s="74">
        <f t="shared" si="1"/>
        <v>0</v>
      </c>
    </row>
    <row r="20" spans="1:7" x14ac:dyDescent="0.3">
      <c r="A20" s="3" t="s">
        <v>20</v>
      </c>
      <c r="B20" s="3"/>
      <c r="C20" s="12"/>
      <c r="D20" s="12"/>
      <c r="E20" s="6"/>
      <c r="F20" s="5"/>
      <c r="G20" s="75"/>
    </row>
    <row r="21" spans="1:7" x14ac:dyDescent="0.3">
      <c r="A21" s="7" t="s">
        <v>21</v>
      </c>
      <c r="B21" s="7"/>
      <c r="C21" s="13"/>
      <c r="D21" s="13"/>
      <c r="E21" s="14"/>
      <c r="F21" s="9"/>
      <c r="G21" s="76"/>
    </row>
  </sheetData>
  <mergeCells count="2">
    <mergeCell ref="A1:G1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VELOCIDAD</vt:lpstr>
      <vt:lpstr>MEDIO FONDO</vt:lpstr>
      <vt:lpstr>FONDO</vt:lpstr>
      <vt:lpstr>VALLAS</vt:lpstr>
      <vt:lpstr>RUTA</vt:lpstr>
      <vt:lpstr>SALTOS</vt:lpstr>
      <vt:lpstr>LANZAMIENTOS</vt:lpstr>
      <vt:lpstr>COMBINADAS</vt:lpstr>
      <vt:lpstr>MARCHA</vt:lpstr>
      <vt:lpstr>RELEVOS</vt:lpstr>
      <vt:lpstr>RANKING</vt:lpstr>
      <vt:lpstr>CLUBES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Erabaki</dc:creator>
  <cp:lastModifiedBy>Erabaki</cp:lastModifiedBy>
  <dcterms:created xsi:type="dcterms:W3CDTF">2023-04-28T10:05:48Z</dcterms:created>
  <dcterms:modified xsi:type="dcterms:W3CDTF">2025-06-21T12:18:22Z</dcterms:modified>
</cp:coreProperties>
</file>