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2116" windowHeight="9552" tabRatio="694"/>
  </bookViews>
  <sheets>
    <sheet name="VELOCIDAD" sheetId="3" r:id="rId1"/>
    <sheet name="MEDIO FONDO" sheetId="4" r:id="rId2"/>
    <sheet name="FONDO" sheetId="5" r:id="rId3"/>
    <sheet name="VALLAS" sheetId="6" r:id="rId4"/>
    <sheet name="RUTA" sheetId="7" r:id="rId5"/>
    <sheet name="SALTOS" sheetId="8" r:id="rId6"/>
    <sheet name="LANZAMIENTOS" sheetId="9" r:id="rId7"/>
    <sheet name="DECATHLON" sheetId="10" r:id="rId8"/>
    <sheet name="MARCHA" sheetId="13" r:id="rId9"/>
    <sheet name="RELEVOS" sheetId="12" r:id="rId10"/>
    <sheet name="RANKING" sheetId="14" r:id="rId11"/>
    <sheet name="CLUBES" sheetId="15" r:id="rId12"/>
  </sheets>
  <calcPr calcId="145621"/>
  <fileRecoveryPr repairLoad="1"/>
</workbook>
</file>

<file path=xl/calcChain.xml><?xml version="1.0" encoding="utf-8"?>
<calcChain xmlns="http://schemas.openxmlformats.org/spreadsheetml/2006/main">
  <c r="L12" i="15" l="1"/>
  <c r="L2" i="15"/>
  <c r="L3" i="15"/>
  <c r="L6" i="15"/>
  <c r="L5" i="15"/>
  <c r="L8" i="15"/>
  <c r="L7" i="15"/>
  <c r="L10" i="15"/>
  <c r="L11" i="15"/>
  <c r="L9" i="15"/>
  <c r="L4" i="15"/>
  <c r="L84" i="14"/>
  <c r="L83" i="14"/>
  <c r="L50" i="14"/>
  <c r="L82" i="14"/>
  <c r="L49" i="14"/>
  <c r="L81" i="14"/>
  <c r="L48" i="14"/>
  <c r="L80" i="14"/>
  <c r="L7" i="14"/>
  <c r="L79" i="14"/>
  <c r="L78" i="14"/>
  <c r="L47" i="14"/>
  <c r="L45" i="14"/>
  <c r="L77" i="14"/>
  <c r="L46" i="14"/>
  <c r="L76" i="14"/>
  <c r="L44" i="14"/>
  <c r="L43" i="14"/>
  <c r="L75" i="14"/>
  <c r="L35" i="14"/>
  <c r="L34" i="14"/>
  <c r="L33" i="14"/>
  <c r="L74" i="14"/>
  <c r="L73" i="14"/>
  <c r="L6" i="14"/>
  <c r="L72" i="14"/>
  <c r="L71" i="14"/>
  <c r="L70" i="14"/>
  <c r="L69" i="14"/>
  <c r="L68" i="14"/>
  <c r="L67" i="14"/>
  <c r="L66" i="14"/>
  <c r="L65" i="14"/>
  <c r="L64" i="14"/>
  <c r="L42" i="14"/>
  <c r="L63" i="14"/>
  <c r="L62" i="14"/>
  <c r="L14" i="14"/>
  <c r="L32" i="14"/>
  <c r="L41" i="14"/>
  <c r="L40" i="14"/>
  <c r="C12" i="15"/>
  <c r="D12" i="15"/>
  <c r="E12" i="15"/>
  <c r="F12" i="15"/>
  <c r="G12" i="15"/>
  <c r="H12" i="15"/>
  <c r="I12" i="15"/>
  <c r="J12" i="15"/>
  <c r="K12" i="15"/>
  <c r="B12" i="15"/>
  <c r="O52" i="13" l="1"/>
  <c r="O51" i="13"/>
  <c r="O50" i="13"/>
  <c r="O49" i="13"/>
  <c r="O48" i="13"/>
  <c r="O47" i="13"/>
  <c r="O46" i="13"/>
  <c r="O41" i="13"/>
  <c r="O40" i="13"/>
  <c r="O39" i="13"/>
  <c r="O38" i="13"/>
  <c r="O37" i="13"/>
  <c r="O36" i="13"/>
  <c r="O35" i="13"/>
  <c r="O30" i="13"/>
  <c r="O29" i="13"/>
  <c r="O28" i="13"/>
  <c r="O27" i="13"/>
  <c r="O26" i="13"/>
  <c r="O25" i="13"/>
  <c r="O24" i="13"/>
  <c r="O19" i="13"/>
  <c r="O18" i="13"/>
  <c r="O17" i="13"/>
  <c r="O16" i="13"/>
  <c r="O15" i="13"/>
  <c r="O14" i="13"/>
  <c r="O13" i="13"/>
  <c r="G30" i="13"/>
  <c r="G29" i="13"/>
  <c r="G28" i="13"/>
  <c r="G27" i="13"/>
  <c r="G26" i="13"/>
  <c r="G25" i="13"/>
  <c r="G24" i="13"/>
  <c r="O8" i="13"/>
  <c r="O7" i="13"/>
  <c r="O6" i="13"/>
  <c r="O5" i="13"/>
  <c r="O4" i="13"/>
  <c r="O3" i="13"/>
  <c r="O2" i="13"/>
  <c r="G19" i="13"/>
  <c r="G18" i="13"/>
  <c r="G17" i="13"/>
  <c r="G16" i="13"/>
  <c r="G15" i="13"/>
  <c r="G14" i="13"/>
  <c r="G13" i="13"/>
  <c r="G8" i="13"/>
  <c r="G7" i="13"/>
  <c r="G6" i="13"/>
  <c r="G5" i="13"/>
  <c r="G4" i="13"/>
  <c r="G3" i="13"/>
  <c r="G2" i="13"/>
  <c r="G3" i="10"/>
  <c r="G4" i="10"/>
  <c r="G5" i="10"/>
  <c r="G6" i="10"/>
  <c r="G7" i="10"/>
  <c r="G8" i="10"/>
  <c r="G9" i="10"/>
  <c r="G10" i="10"/>
  <c r="G2" i="10"/>
  <c r="P27" i="9"/>
  <c r="P26" i="9"/>
  <c r="P33" i="9"/>
  <c r="P32" i="9"/>
  <c r="P31" i="9"/>
  <c r="P30" i="9"/>
  <c r="P29" i="9"/>
  <c r="P28" i="9"/>
  <c r="P22" i="9"/>
  <c r="P21" i="9"/>
  <c r="P20" i="9"/>
  <c r="P19" i="9"/>
  <c r="P18" i="9"/>
  <c r="P17" i="9"/>
  <c r="P16" i="9"/>
  <c r="P15" i="9"/>
  <c r="P14" i="9"/>
  <c r="G22" i="9"/>
  <c r="G21" i="9"/>
  <c r="G20" i="9"/>
  <c r="G19" i="9"/>
  <c r="G18" i="9"/>
  <c r="G17" i="9"/>
  <c r="G16" i="9"/>
  <c r="G15" i="9"/>
  <c r="G14" i="9"/>
  <c r="P10" i="9"/>
  <c r="P9" i="9"/>
  <c r="P8" i="9"/>
  <c r="P7" i="9"/>
  <c r="P6" i="9"/>
  <c r="P5" i="9"/>
  <c r="P4" i="9"/>
  <c r="P3" i="9"/>
  <c r="P2" i="9"/>
  <c r="O21" i="8"/>
  <c r="O20" i="8"/>
  <c r="O19" i="8"/>
  <c r="O18" i="8"/>
  <c r="O17" i="8"/>
  <c r="O16" i="8"/>
  <c r="O15" i="8"/>
  <c r="O14" i="8"/>
  <c r="O13" i="8"/>
  <c r="O10" i="8"/>
  <c r="O9" i="8"/>
  <c r="O8" i="8"/>
  <c r="O7" i="8"/>
  <c r="O6" i="8"/>
  <c r="O5" i="8"/>
  <c r="O4" i="8"/>
  <c r="O3" i="8"/>
  <c r="O2" i="8"/>
  <c r="P10" i="6"/>
  <c r="P9" i="6"/>
  <c r="P8" i="6"/>
  <c r="P7" i="6"/>
  <c r="P6" i="6"/>
  <c r="P5" i="6"/>
  <c r="P4" i="6"/>
  <c r="P3" i="6"/>
  <c r="P2" i="6"/>
  <c r="J85" i="14"/>
  <c r="I85" i="14"/>
  <c r="H85" i="14"/>
  <c r="G85" i="14"/>
  <c r="F85" i="14"/>
  <c r="E85" i="14"/>
  <c r="D85" i="14"/>
  <c r="C85" i="14"/>
  <c r="B85" i="14"/>
  <c r="L18" i="14"/>
  <c r="L61" i="14"/>
  <c r="L60" i="14"/>
  <c r="L24" i="14"/>
  <c r="L59" i="14"/>
  <c r="L23" i="14"/>
  <c r="L22" i="14"/>
  <c r="L39" i="14"/>
  <c r="L38" i="14"/>
  <c r="L9" i="14"/>
  <c r="L13" i="14"/>
  <c r="L58" i="14"/>
  <c r="L57" i="14"/>
  <c r="L17" i="14"/>
  <c r="L56" i="14"/>
  <c r="L11" i="14"/>
  <c r="L12" i="14"/>
  <c r="L31" i="14"/>
  <c r="L16" i="14"/>
  <c r="L21" i="14"/>
  <c r="L30" i="14"/>
  <c r="L55" i="14"/>
  <c r="L20" i="14"/>
  <c r="L37" i="14"/>
  <c r="L29" i="14"/>
  <c r="L26" i="14"/>
  <c r="L2" i="14"/>
  <c r="L25" i="14"/>
  <c r="L54" i="14"/>
  <c r="L15" i="14"/>
  <c r="L28" i="14"/>
  <c r="L36" i="14"/>
  <c r="L27" i="14"/>
  <c r="L53" i="14"/>
  <c r="L10" i="14"/>
  <c r="L8" i="14"/>
  <c r="L5" i="14"/>
  <c r="L52" i="14"/>
  <c r="L51" i="14"/>
  <c r="L4" i="14"/>
  <c r="L19" i="14"/>
  <c r="L3" i="14"/>
  <c r="L85" i="14" l="1"/>
  <c r="G7" i="7" l="1"/>
  <c r="O30" i="7"/>
  <c r="O29" i="7"/>
  <c r="O28" i="7"/>
  <c r="O27" i="7"/>
  <c r="O26" i="7"/>
  <c r="O25" i="7"/>
  <c r="O24" i="7"/>
  <c r="O23" i="7"/>
  <c r="O22" i="7"/>
  <c r="G12" i="7"/>
  <c r="G13" i="7"/>
  <c r="G14" i="7"/>
  <c r="G15" i="7"/>
  <c r="G16" i="7"/>
  <c r="G17" i="7"/>
  <c r="G18" i="7"/>
  <c r="G19" i="7"/>
  <c r="G20" i="7"/>
  <c r="G22" i="7"/>
  <c r="G23" i="7"/>
  <c r="G24" i="7"/>
  <c r="G25" i="7"/>
  <c r="G26" i="7"/>
  <c r="G27" i="7"/>
  <c r="G28" i="7"/>
  <c r="G29" i="7"/>
  <c r="G30" i="7"/>
  <c r="O20" i="7"/>
  <c r="O19" i="7"/>
  <c r="O18" i="7"/>
  <c r="O17" i="7"/>
  <c r="O16" i="7"/>
  <c r="O15" i="7"/>
  <c r="O14" i="7"/>
  <c r="O13" i="7"/>
  <c r="O12" i="7"/>
  <c r="O10" i="7"/>
  <c r="O9" i="7"/>
  <c r="O8" i="7"/>
  <c r="O7" i="7"/>
  <c r="O6" i="7"/>
  <c r="O5" i="7"/>
  <c r="O4" i="7"/>
  <c r="O3" i="7"/>
  <c r="O2" i="7"/>
  <c r="G10" i="7"/>
  <c r="G9" i="7"/>
  <c r="G8" i="7"/>
  <c r="G6" i="7"/>
  <c r="G5" i="7"/>
  <c r="G4" i="7"/>
  <c r="G3" i="7"/>
  <c r="G2" i="7"/>
  <c r="J6" i="12"/>
  <c r="J5" i="12"/>
  <c r="J26" i="12"/>
  <c r="J25" i="12"/>
  <c r="J24" i="12"/>
  <c r="J23" i="12"/>
  <c r="J17" i="12"/>
  <c r="J16" i="12"/>
  <c r="J15" i="12"/>
  <c r="J14" i="12"/>
  <c r="J13" i="12"/>
  <c r="J4" i="12"/>
  <c r="J3" i="12"/>
  <c r="J2" i="12"/>
  <c r="G29" i="4"/>
  <c r="G26" i="4"/>
  <c r="G27" i="4"/>
  <c r="G25" i="4"/>
  <c r="O20" i="5"/>
  <c r="O19" i="5"/>
  <c r="O18" i="5"/>
  <c r="O17" i="5"/>
  <c r="O16" i="5"/>
  <c r="O15" i="5"/>
  <c r="O14" i="5"/>
  <c r="O13" i="5"/>
  <c r="O12" i="5"/>
  <c r="O10" i="5"/>
  <c r="O9" i="5"/>
  <c r="O8" i="5"/>
  <c r="O7" i="5"/>
  <c r="O6" i="5"/>
  <c r="O5" i="5"/>
  <c r="O4" i="5"/>
  <c r="O3" i="5"/>
  <c r="O2" i="5"/>
  <c r="G33" i="9" l="1"/>
  <c r="G32" i="9"/>
  <c r="G31" i="9"/>
  <c r="G30" i="9"/>
  <c r="G29" i="9"/>
  <c r="G28" i="9"/>
  <c r="G27" i="9"/>
  <c r="G26" i="9"/>
  <c r="G25" i="9"/>
  <c r="G10" i="9"/>
  <c r="G11" i="9"/>
  <c r="G7" i="9"/>
  <c r="G9" i="9"/>
  <c r="G8" i="9"/>
  <c r="G6" i="9"/>
  <c r="G5" i="9"/>
  <c r="G4" i="9"/>
  <c r="G3" i="9"/>
  <c r="G2" i="9"/>
  <c r="G21" i="8" l="1"/>
  <c r="G20" i="8"/>
  <c r="G19" i="8"/>
  <c r="G18" i="8"/>
  <c r="G17" i="8"/>
  <c r="G16" i="8"/>
  <c r="G15" i="8"/>
  <c r="G14" i="8"/>
  <c r="G13" i="8"/>
  <c r="G10" i="8"/>
  <c r="G9" i="8"/>
  <c r="G8" i="8"/>
  <c r="G7" i="8"/>
  <c r="G6" i="8"/>
  <c r="G5" i="8"/>
  <c r="G4" i="8"/>
  <c r="G3" i="8"/>
  <c r="G2" i="8"/>
  <c r="G5" i="6"/>
  <c r="G23" i="6"/>
  <c r="G22" i="6"/>
  <c r="G21" i="6"/>
  <c r="G20" i="6"/>
  <c r="G19" i="6"/>
  <c r="G18" i="6"/>
  <c r="G17" i="6"/>
  <c r="G16" i="6"/>
  <c r="G15" i="6"/>
  <c r="G11" i="6"/>
  <c r="G10" i="6"/>
  <c r="G9" i="6"/>
  <c r="G8" i="6"/>
  <c r="G7" i="6"/>
  <c r="G6" i="6"/>
  <c r="G4" i="6"/>
  <c r="G3" i="6"/>
  <c r="G2" i="6"/>
  <c r="G20" i="5" l="1"/>
  <c r="G19" i="5"/>
  <c r="G18" i="5"/>
  <c r="G17" i="5"/>
  <c r="G16" i="5"/>
  <c r="G15" i="5"/>
  <c r="G14" i="5"/>
  <c r="G13" i="5"/>
  <c r="G12" i="5"/>
  <c r="G10" i="5"/>
  <c r="G9" i="5"/>
  <c r="G8" i="5"/>
  <c r="G7" i="5"/>
  <c r="G6" i="5"/>
  <c r="G5" i="5"/>
  <c r="G4" i="5"/>
  <c r="G3" i="5"/>
  <c r="G2" i="5"/>
  <c r="G32" i="4" l="1"/>
  <c r="G31" i="4"/>
  <c r="G30" i="4"/>
  <c r="G28" i="4"/>
  <c r="G24" i="4"/>
  <c r="G14" i="4"/>
  <c r="G15" i="4"/>
  <c r="G16" i="4"/>
  <c r="G17" i="4"/>
  <c r="G18" i="4"/>
  <c r="G19" i="4"/>
  <c r="G20" i="4"/>
  <c r="G21" i="4"/>
  <c r="O32" i="4"/>
  <c r="O31" i="4"/>
  <c r="O30" i="4"/>
  <c r="O29" i="4"/>
  <c r="O28" i="4"/>
  <c r="O27" i="4"/>
  <c r="O26" i="4"/>
  <c r="O25" i="4"/>
  <c r="O24" i="4"/>
  <c r="O21" i="4"/>
  <c r="O20" i="4"/>
  <c r="O19" i="4"/>
  <c r="O18" i="4"/>
  <c r="O17" i="4"/>
  <c r="O16" i="4"/>
  <c r="O15" i="4"/>
  <c r="O14" i="4"/>
  <c r="O13" i="4"/>
  <c r="O3" i="4"/>
  <c r="O4" i="4"/>
  <c r="O5" i="4"/>
  <c r="O6" i="4"/>
  <c r="O7" i="4"/>
  <c r="O8" i="4"/>
  <c r="O9" i="4"/>
  <c r="O10" i="4"/>
  <c r="O2" i="4" l="1"/>
  <c r="G13" i="4" l="1"/>
  <c r="G2" i="4"/>
  <c r="G9" i="4"/>
  <c r="G10" i="4"/>
  <c r="G8" i="4"/>
  <c r="G7" i="4"/>
  <c r="G5" i="4"/>
  <c r="G6" i="4"/>
  <c r="G3" i="4"/>
  <c r="G4" i="4"/>
  <c r="O3" i="3" l="1"/>
  <c r="O4" i="3"/>
  <c r="O5" i="3"/>
  <c r="O6" i="3"/>
  <c r="O7" i="3"/>
  <c r="O8" i="3"/>
  <c r="O9" i="3"/>
  <c r="O10" i="3"/>
  <c r="O11" i="3"/>
  <c r="O12" i="3"/>
  <c r="O14" i="3"/>
  <c r="O15" i="3"/>
  <c r="O16" i="3"/>
  <c r="O17" i="3"/>
  <c r="O18" i="3"/>
  <c r="O19" i="3"/>
  <c r="O20" i="3"/>
  <c r="O21" i="3"/>
  <c r="O22" i="3"/>
  <c r="O23" i="3"/>
  <c r="O25" i="3"/>
  <c r="O26" i="3"/>
  <c r="O27" i="3"/>
  <c r="O28" i="3"/>
  <c r="O29" i="3"/>
  <c r="O30" i="3"/>
  <c r="O31" i="3"/>
  <c r="O32" i="3"/>
  <c r="O33" i="3"/>
  <c r="G3" i="3"/>
  <c r="G4" i="3"/>
  <c r="G5" i="3"/>
  <c r="G6" i="3"/>
  <c r="G7" i="3"/>
  <c r="G8" i="3"/>
  <c r="G9" i="3"/>
  <c r="G10" i="3"/>
  <c r="G11" i="3"/>
  <c r="G12" i="3"/>
  <c r="G14" i="3"/>
  <c r="G15" i="3"/>
  <c r="G16" i="3"/>
  <c r="G17" i="3"/>
  <c r="G18" i="3"/>
  <c r="G19" i="3"/>
  <c r="G20" i="3"/>
  <c r="G21" i="3"/>
  <c r="G22" i="3"/>
  <c r="G25" i="3"/>
  <c r="G26" i="3"/>
  <c r="G27" i="3"/>
  <c r="G28" i="3"/>
  <c r="G29" i="3"/>
  <c r="G30" i="3"/>
  <c r="G31" i="3"/>
  <c r="G32" i="3"/>
  <c r="G33" i="3"/>
  <c r="G2" i="3"/>
  <c r="O2" i="3"/>
</calcChain>
</file>

<file path=xl/comments1.xml><?xml version="1.0" encoding="utf-8"?>
<comments xmlns="http://schemas.openxmlformats.org/spreadsheetml/2006/main">
  <authors>
    <author>Erabaki</author>
  </authors>
  <commentList>
    <comment ref="C18" authorId="0">
      <text>
        <r>
          <rPr>
            <b/>
            <sz val="9"/>
            <color indexed="81"/>
            <rFont val="Tahoma"/>
            <family val="2"/>
          </rPr>
          <t>Erabaki:</t>
        </r>
        <r>
          <rPr>
            <sz val="9"/>
            <color indexed="81"/>
            <rFont val="Tahoma"/>
            <family val="2"/>
          </rPr>
          <t xml:space="preserve">
7,26 kg</t>
        </r>
      </text>
    </comment>
  </commentList>
</comments>
</file>

<file path=xl/sharedStrings.xml><?xml version="1.0" encoding="utf-8"?>
<sst xmlns="http://schemas.openxmlformats.org/spreadsheetml/2006/main" count="1115" uniqueCount="168">
  <si>
    <t>LONGITUD</t>
  </si>
  <si>
    <t>ALTURA</t>
  </si>
  <si>
    <t>PÉRTIGA</t>
  </si>
  <si>
    <t>TRIPLE</t>
  </si>
  <si>
    <t>M35</t>
  </si>
  <si>
    <t>M40</t>
  </si>
  <si>
    <t>M45</t>
  </si>
  <si>
    <t>M50</t>
  </si>
  <si>
    <t>M55</t>
  </si>
  <si>
    <t>M60</t>
  </si>
  <si>
    <t>M65</t>
  </si>
  <si>
    <t>M70</t>
  </si>
  <si>
    <t>M75</t>
  </si>
  <si>
    <t>M80</t>
  </si>
  <si>
    <t>MARATON</t>
  </si>
  <si>
    <t>110V</t>
  </si>
  <si>
    <t>3000 OBS</t>
  </si>
  <si>
    <t>PESO</t>
  </si>
  <si>
    <t>DECATHLON</t>
  </si>
  <si>
    <t>DISCO</t>
  </si>
  <si>
    <t>MARTILLO</t>
  </si>
  <si>
    <t>JABALINA</t>
  </si>
  <si>
    <t>4X100</t>
  </si>
  <si>
    <t>4X400</t>
  </si>
  <si>
    <t>Fernando Unzu</t>
  </si>
  <si>
    <t>GANA</t>
  </si>
  <si>
    <t>Iván Marco</t>
  </si>
  <si>
    <t>Fernando Irazoki</t>
  </si>
  <si>
    <t>ARDOI</t>
  </si>
  <si>
    <t>Peio Ezpeleta</t>
  </si>
  <si>
    <t>Javier Nagore</t>
  </si>
  <si>
    <t>PAM. AT</t>
  </si>
  <si>
    <t>10K</t>
  </si>
  <si>
    <t>Xabier Les</t>
  </si>
  <si>
    <t>Félix Díaz</t>
  </si>
  <si>
    <t>Jesús Elorz</t>
  </si>
  <si>
    <t>Bienvenido León</t>
  </si>
  <si>
    <t>BESTE IRUÑA</t>
  </si>
  <si>
    <t>Luis Manuel Díaz de Cerio</t>
  </si>
  <si>
    <t>José Ángel López de Alda</t>
  </si>
  <si>
    <t>LODOSA</t>
  </si>
  <si>
    <t>Alfonso Rey</t>
  </si>
  <si>
    <t>Enrique Sánchez</t>
  </si>
  <si>
    <t>Jesús Rey</t>
  </si>
  <si>
    <t>José Moreno</t>
  </si>
  <si>
    <t>Francisco Cabrera</t>
  </si>
  <si>
    <t>CALATAYUD</t>
  </si>
  <si>
    <t>Fermín Fuentes</t>
  </si>
  <si>
    <t>RIBERA AT.</t>
  </si>
  <si>
    <t>Antonio Etxeberria</t>
  </si>
  <si>
    <t>Gerardo Clemente</t>
  </si>
  <si>
    <t>Jaime Eraso</t>
  </si>
  <si>
    <t>Antonio Casado</t>
  </si>
  <si>
    <t>Patxi Orofino</t>
  </si>
  <si>
    <t>José María Mercero</t>
  </si>
  <si>
    <t>Iñigo Monreal</t>
  </si>
  <si>
    <t>Khalid Abouzahra</t>
  </si>
  <si>
    <t>110 V 1,067</t>
  </si>
  <si>
    <t>400 V</t>
  </si>
  <si>
    <t>Iñigo Asiain</t>
  </si>
  <si>
    <t>Gabriel Garin</t>
  </si>
  <si>
    <t>MEDIA MARATON</t>
  </si>
  <si>
    <t>Ander Arraztio</t>
  </si>
  <si>
    <t>Juan José Vizcay</t>
  </si>
  <si>
    <t>Peio Elizalde</t>
  </si>
  <si>
    <t>David Palomo</t>
  </si>
  <si>
    <t>Andrew McLeod</t>
  </si>
  <si>
    <t>José Ramón Cerrolaza</t>
  </si>
  <si>
    <t>Francis Hernández</t>
  </si>
  <si>
    <t>Juan José Royo</t>
  </si>
  <si>
    <t>Ignacio Santamaria</t>
  </si>
  <si>
    <t>INDEP</t>
  </si>
  <si>
    <t>José Ángel Ipiña</t>
  </si>
  <si>
    <t>Gordon Fleming</t>
  </si>
  <si>
    <t>José Luis Hernández</t>
  </si>
  <si>
    <t>Estanislao De la Quadra-Salcedo</t>
  </si>
  <si>
    <t>Alberto Remacha</t>
  </si>
  <si>
    <t>Ignacio Olaz</t>
  </si>
  <si>
    <t>Jesús Mateo</t>
  </si>
  <si>
    <t>Fco. Javier Goñi</t>
  </si>
  <si>
    <t>Rodrigo Domínguez</t>
  </si>
  <si>
    <t>Carlos Santamaria</t>
  </si>
  <si>
    <t>Javier Sola</t>
  </si>
  <si>
    <t>José Ángel Ochoa</t>
  </si>
  <si>
    <t>Xabier Mandagaran</t>
  </si>
  <si>
    <t>Alfredo Larraburu</t>
  </si>
  <si>
    <t>Javier Sanz</t>
  </si>
  <si>
    <t>Álvaro Aguirre</t>
  </si>
  <si>
    <t>Danel Murua</t>
  </si>
  <si>
    <t>Carlos Álvarez</t>
  </si>
  <si>
    <t>Jorge Cabeza</t>
  </si>
  <si>
    <t>Fernando Hernández</t>
  </si>
  <si>
    <t>AT. LERINÉS</t>
  </si>
  <si>
    <t>Ivan Marco</t>
  </si>
  <si>
    <t>Fernado Irazoki</t>
  </si>
  <si>
    <t>Pedro Ruiz</t>
  </si>
  <si>
    <t>100V</t>
  </si>
  <si>
    <t>Íñigo Asiáin</t>
  </si>
  <si>
    <t>Alex Ruiz</t>
  </si>
  <si>
    <t>Juan Ignacio Blanco</t>
  </si>
  <si>
    <t>Fernando Gallego</t>
  </si>
  <si>
    <t>Álvaro Calvo</t>
  </si>
  <si>
    <t>Pablo Emilio Branchi</t>
  </si>
  <si>
    <t>MARTILLO PESADO</t>
  </si>
  <si>
    <t>800 g</t>
  </si>
  <si>
    <t>700 g</t>
  </si>
  <si>
    <t>600 g</t>
  </si>
  <si>
    <t>500 g</t>
  </si>
  <si>
    <t>Aitor Mariezkurrena</t>
  </si>
  <si>
    <t>300 v</t>
  </si>
  <si>
    <t>José Luis Méndez</t>
  </si>
  <si>
    <t>Tomás Mauleón</t>
  </si>
  <si>
    <r>
      <t xml:space="preserve">HIRU </t>
    </r>
    <r>
      <rPr>
        <b/>
        <sz val="11"/>
        <color theme="0"/>
        <rFont val="Calibri"/>
        <family val="2"/>
        <scheme val="minor"/>
      </rPr>
      <t>HERRI</t>
    </r>
  </si>
  <si>
    <t>MILLA</t>
  </si>
  <si>
    <t>Iraitz Senar</t>
  </si>
  <si>
    <t>Asier Latxeta</t>
  </si>
  <si>
    <t>Julio Ezquerro</t>
  </si>
  <si>
    <t>F35</t>
  </si>
  <si>
    <t>F40</t>
  </si>
  <si>
    <t>F45</t>
  </si>
  <si>
    <t>F50</t>
  </si>
  <si>
    <t>F55</t>
  </si>
  <si>
    <t>F60</t>
  </si>
  <si>
    <t>F65</t>
  </si>
  <si>
    <t>F70</t>
  </si>
  <si>
    <t>F75</t>
  </si>
  <si>
    <t>4X200</t>
  </si>
  <si>
    <t>Alberto Michelena</t>
  </si>
  <si>
    <t>Unai Albira</t>
  </si>
  <si>
    <t>Raúl Vicente</t>
  </si>
  <si>
    <t>José Miguel Martínez</t>
  </si>
  <si>
    <t>Kepa Rey</t>
  </si>
  <si>
    <t>Xatur Ezpeleta</t>
  </si>
  <si>
    <t>Tomás San Inocencio</t>
  </si>
  <si>
    <t>Alfredo Gil</t>
  </si>
  <si>
    <t>5K</t>
  </si>
  <si>
    <t>Miguel Aristu</t>
  </si>
  <si>
    <t>Cristóbal Galera</t>
  </si>
  <si>
    <t>Daniel Diez</t>
  </si>
  <si>
    <t>MILLA RUTA</t>
  </si>
  <si>
    <t>100 K</t>
  </si>
  <si>
    <t>Óscar Aguinaga</t>
  </si>
  <si>
    <t>Patxi Garcés</t>
  </si>
  <si>
    <t>ATLETA</t>
  </si>
  <si>
    <t>VELOCIDAD</t>
  </si>
  <si>
    <t>MEDIOFONDO</t>
  </si>
  <si>
    <t>FONDO</t>
  </si>
  <si>
    <t>VALLAS</t>
  </si>
  <si>
    <t>RUTA</t>
  </si>
  <si>
    <t>SALTOS</t>
  </si>
  <si>
    <t>LANZAMIENTOS</t>
  </si>
  <si>
    <t>MARCHA</t>
  </si>
  <si>
    <t>RELEVOS</t>
  </si>
  <si>
    <t>TOTAL</t>
  </si>
  <si>
    <t>110 V</t>
  </si>
  <si>
    <t>PENTATLON LANZAMIENTOS</t>
  </si>
  <si>
    <t>CLUB</t>
  </si>
  <si>
    <t>ABSOLUTA</t>
  </si>
  <si>
    <t>3000 Marcha</t>
  </si>
  <si>
    <t>5000 Marcha</t>
  </si>
  <si>
    <t>Mikel Guerra</t>
  </si>
  <si>
    <t>10 K</t>
  </si>
  <si>
    <t>10000 Marcha</t>
  </si>
  <si>
    <t>20 K</t>
  </si>
  <si>
    <t>30 K</t>
  </si>
  <si>
    <t>35 K</t>
  </si>
  <si>
    <t>50 K</t>
  </si>
  <si>
    <t>Jesús Eloz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</si>
</sst>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m:ss.00"/>
    <numFmt numFmtId="165" formatCode="m:ss.0"/>
    <numFmt numFmtId="166" formatCode="_-* #,##0.0\ _€_-;\-* #,##0.0\ _€_-;_-* &quot;-&quot;??\ _€_-;_-@_-"/>
    <numFmt numFmtId="167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theme="6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 style="thin">
        <color theme="6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7" fontId="0" fillId="0" borderId="0" xfId="0" applyNumberFormat="1" applyBorder="1" applyAlignment="1">
      <alignment horizontal="center"/>
    </xf>
    <xf numFmtId="47" fontId="0" fillId="0" borderId="5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0" fillId="0" borderId="2" xfId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0" borderId="0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7" xfId="1" applyNumberFormat="1" applyFont="1" applyBorder="1" applyAlignment="1">
      <alignment horizontal="center"/>
    </xf>
    <xf numFmtId="165" fontId="2" fillId="0" borderId="0" xfId="1" applyNumberFormat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14" fontId="0" fillId="0" borderId="2" xfId="1" applyNumberFormat="1" applyFont="1" applyBorder="1" applyAlignment="1">
      <alignment horizontal="center"/>
    </xf>
    <xf numFmtId="166" fontId="0" fillId="0" borderId="0" xfId="1" applyNumberFormat="1" applyFont="1" applyAlignment="1">
      <alignment horizontal="center"/>
    </xf>
    <xf numFmtId="14" fontId="0" fillId="0" borderId="7" xfId="1" applyNumberFormat="1" applyFont="1" applyBorder="1" applyAlignment="1">
      <alignment horizontal="center"/>
    </xf>
    <xf numFmtId="166" fontId="0" fillId="0" borderId="12" xfId="1" applyNumberFormat="1" applyFont="1" applyBorder="1" applyAlignment="1">
      <alignment horizontal="center"/>
    </xf>
    <xf numFmtId="166" fontId="0" fillId="0" borderId="13" xfId="1" applyNumberFormat="1" applyFont="1" applyBorder="1" applyAlignment="1">
      <alignment horizontal="center"/>
    </xf>
    <xf numFmtId="166" fontId="0" fillId="0" borderId="14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horizontal="center"/>
    </xf>
    <xf numFmtId="164" fontId="1" fillId="0" borderId="7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5" fillId="0" borderId="4" xfId="0" applyFont="1" applyBorder="1" applyAlignment="1">
      <alignment horizontal="center"/>
    </xf>
    <xf numFmtId="43" fontId="5" fillId="0" borderId="0" xfId="1" applyFont="1" applyBorder="1" applyAlignment="1">
      <alignment horizontal="center"/>
    </xf>
    <xf numFmtId="14" fontId="5" fillId="0" borderId="0" xfId="1" applyNumberFormat="1" applyFont="1" applyBorder="1" applyAlignment="1">
      <alignment horizontal="center"/>
    </xf>
    <xf numFmtId="14" fontId="5" fillId="0" borderId="0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6" fontId="5" fillId="0" borderId="13" xfId="1" applyNumberFormat="1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7" fontId="2" fillId="0" borderId="0" xfId="1" applyNumberFormat="1" applyFont="1"/>
    <xf numFmtId="166" fontId="0" fillId="0" borderId="0" xfId="1" applyNumberFormat="1" applyFont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7" fillId="8" borderId="5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7" borderId="5" xfId="0" applyFont="1" applyFill="1" applyBorder="1" applyAlignment="1">
      <alignment horizontal="center"/>
    </xf>
    <xf numFmtId="47" fontId="2" fillId="0" borderId="5" xfId="0" applyNumberFormat="1" applyFont="1" applyBorder="1" applyAlignment="1">
      <alignment horizontal="center"/>
    </xf>
    <xf numFmtId="14" fontId="0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5" xfId="0" applyBorder="1"/>
    <xf numFmtId="2" fontId="0" fillId="0" borderId="0" xfId="0" applyNumberFormat="1" applyBorder="1" applyAlignment="1">
      <alignment horizontal="center"/>
    </xf>
    <xf numFmtId="14" fontId="0" fillId="0" borderId="7" xfId="0" applyNumberFormat="1" applyFont="1" applyBorder="1" applyAlignment="1">
      <alignment horizontal="center"/>
    </xf>
    <xf numFmtId="14" fontId="0" fillId="0" borderId="2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0" xfId="0" applyFont="1"/>
    <xf numFmtId="0" fontId="2" fillId="2" borderId="0" xfId="0" applyFont="1" applyFill="1" applyBorder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left"/>
    </xf>
    <xf numFmtId="0" fontId="0" fillId="0" borderId="0" xfId="0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21" fontId="2" fillId="0" borderId="2" xfId="0" applyNumberFormat="1" applyFont="1" applyBorder="1" applyAlignment="1">
      <alignment horizontal="center"/>
    </xf>
    <xf numFmtId="21" fontId="2" fillId="0" borderId="0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21" fontId="2" fillId="0" borderId="7" xfId="0" applyNumberFormat="1" applyFont="1" applyBorder="1" applyAlignment="1">
      <alignment horizontal="center"/>
    </xf>
    <xf numFmtId="0" fontId="2" fillId="0" borderId="0" xfId="0" applyFont="1"/>
    <xf numFmtId="43" fontId="2" fillId="0" borderId="2" xfId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43" fontId="2" fillId="0" borderId="7" xfId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6" fillId="9" borderId="16" xfId="0" applyFont="1" applyFill="1" applyBorder="1" applyAlignment="1">
      <alignment horizontal="center"/>
    </xf>
    <xf numFmtId="0" fontId="6" fillId="9" borderId="17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43" fontId="2" fillId="0" borderId="12" xfId="1" applyFont="1" applyBorder="1" applyAlignment="1">
      <alignment horizontal="center"/>
    </xf>
    <xf numFmtId="43" fontId="2" fillId="0" borderId="13" xfId="1" applyFont="1" applyBorder="1" applyAlignment="1">
      <alignment horizontal="center"/>
    </xf>
    <xf numFmtId="43" fontId="2" fillId="0" borderId="14" xfId="1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5" xfId="1" applyFont="1" applyBorder="1" applyAlignment="1">
      <alignment horizontal="center"/>
    </xf>
    <xf numFmtId="43" fontId="2" fillId="0" borderId="8" xfId="1" applyFont="1" applyBorder="1" applyAlignment="1">
      <alignment horizontal="center"/>
    </xf>
    <xf numFmtId="167" fontId="0" fillId="0" borderId="0" xfId="1" applyNumberFormat="1" applyFont="1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7" borderId="15" xfId="0" applyFont="1" applyFill="1" applyBorder="1" applyAlignment="1">
      <alignment horizontal="center"/>
    </xf>
    <xf numFmtId="0" fontId="7" fillId="8" borderId="15" xfId="0" applyFont="1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2" fillId="0" borderId="15" xfId="0" applyFont="1" applyBorder="1" applyAlignment="1">
      <alignment horizontal="center"/>
    </xf>
    <xf numFmtId="14" fontId="0" fillId="0" borderId="0" xfId="0" applyNumberFormat="1" applyBorder="1" applyAlignment="1">
      <alignment horizontal="left"/>
    </xf>
  </cellXfs>
  <cellStyles count="2">
    <cellStyle name="Millares" xfId="1" builtinId="3"/>
    <cellStyle name="Normal" xfId="0" builtinId="0"/>
  </cellStyles>
  <dxfs count="14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L84" totalsRowShown="0" headerRowDxfId="13" dataDxfId="12">
  <autoFilter ref="A1:L84"/>
  <sortState ref="A2:L84">
    <sortCondition descending="1" ref="L1:L84"/>
  </sortState>
  <tableColumns count="12">
    <tableColumn id="1" name="ATLETA" dataDxfId="11"/>
    <tableColumn id="2" name="VELOCIDAD" dataDxfId="10"/>
    <tableColumn id="3" name="MEDIOFONDO" dataDxfId="9"/>
    <tableColumn id="4" name="FONDO" dataDxfId="8"/>
    <tableColumn id="5" name="VALLAS" dataDxfId="7"/>
    <tableColumn id="6" name="RUTA" dataDxfId="6"/>
    <tableColumn id="7" name="SALTOS" dataDxfId="5"/>
    <tableColumn id="8" name="LANZAMIENTOS" dataDxfId="4"/>
    <tableColumn id="9" name="DECATHLON" dataDxfId="3"/>
    <tableColumn id="11" name="MARCHA" dataDxfId="2"/>
    <tableColumn id="12" name="RELEVOS" dataDxfId="0"/>
    <tableColumn id="10" name="TOTAL" dataDxfId="1">
      <calculatedColumnFormula>SUM(B2:K2)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"/>
  <sheetViews>
    <sheetView tabSelected="1" zoomScale="90" zoomScaleNormal="90" workbookViewId="0">
      <selection activeCell="Q22" sqref="Q22"/>
    </sheetView>
  </sheetViews>
  <sheetFormatPr baseColWidth="10" defaultRowHeight="14.4" x14ac:dyDescent="0.3"/>
  <cols>
    <col min="1" max="1" width="11.5546875" style="1"/>
    <col min="2" max="2" width="22" bestFit="1" customWidth="1"/>
    <col min="6" max="6" width="13.5546875" customWidth="1"/>
    <col min="7" max="7" width="7.77734375" bestFit="1" customWidth="1"/>
    <col min="8" max="8" width="7.77734375" customWidth="1"/>
    <col min="10" max="10" width="15.77734375" bestFit="1" customWidth="1"/>
    <col min="14" max="14" width="12.5546875" bestFit="1" customWidth="1"/>
    <col min="15" max="15" width="7.77734375" style="1" bestFit="1" customWidth="1"/>
  </cols>
  <sheetData>
    <row r="1" spans="1:15" x14ac:dyDescent="0.3">
      <c r="A1" s="103">
        <v>100</v>
      </c>
      <c r="B1" s="104"/>
      <c r="C1" s="104"/>
      <c r="D1" s="104"/>
      <c r="E1" s="104"/>
      <c r="F1" s="104"/>
      <c r="G1" s="105"/>
      <c r="H1" s="64"/>
      <c r="I1" s="103">
        <v>60</v>
      </c>
      <c r="J1" s="104"/>
      <c r="K1" s="104"/>
      <c r="L1" s="104"/>
      <c r="M1" s="104"/>
      <c r="N1" s="104"/>
      <c r="O1" s="105"/>
    </row>
    <row r="2" spans="1:15" x14ac:dyDescent="0.3">
      <c r="A2" s="19" t="s">
        <v>4</v>
      </c>
      <c r="B2" s="2" t="s">
        <v>33</v>
      </c>
      <c r="C2" s="17">
        <v>11.21</v>
      </c>
      <c r="D2" s="28">
        <v>25448</v>
      </c>
      <c r="E2" s="14">
        <v>39648</v>
      </c>
      <c r="F2" s="55" t="s">
        <v>31</v>
      </c>
      <c r="G2" s="31">
        <f>(E2-D2)/365</f>
        <v>38.904109589041099</v>
      </c>
      <c r="H2" s="48"/>
      <c r="I2" s="19" t="s">
        <v>4</v>
      </c>
      <c r="J2" s="2" t="s">
        <v>86</v>
      </c>
      <c r="K2" s="17">
        <v>7</v>
      </c>
      <c r="L2" s="28">
        <v>32708</v>
      </c>
      <c r="M2" s="28">
        <v>45690</v>
      </c>
      <c r="N2" s="52" t="s">
        <v>28</v>
      </c>
      <c r="O2" s="31">
        <f>(M2-L2)/365</f>
        <v>35.56712328767123</v>
      </c>
    </row>
    <row r="3" spans="1:15" x14ac:dyDescent="0.3">
      <c r="A3" s="20" t="s">
        <v>5</v>
      </c>
      <c r="B3" s="5" t="s">
        <v>33</v>
      </c>
      <c r="C3" s="16">
        <v>11.45</v>
      </c>
      <c r="D3" s="22">
        <v>25448</v>
      </c>
      <c r="E3" s="8">
        <v>40355</v>
      </c>
      <c r="F3" s="50" t="s">
        <v>31</v>
      </c>
      <c r="G3" s="32">
        <f t="shared" ref="G3:G33" si="0">(E3-D3)/365</f>
        <v>40.841095890410962</v>
      </c>
      <c r="H3" s="48"/>
      <c r="I3" s="20" t="s">
        <v>5</v>
      </c>
      <c r="J3" s="5" t="s">
        <v>33</v>
      </c>
      <c r="K3" s="16">
        <v>7.32</v>
      </c>
      <c r="L3" s="22">
        <v>25448</v>
      </c>
      <c r="M3" s="8">
        <v>40978</v>
      </c>
      <c r="N3" s="50" t="s">
        <v>31</v>
      </c>
      <c r="O3" s="32">
        <f t="shared" ref="O3:O33" si="1">(M3-L3)/365</f>
        <v>42.547945205479451</v>
      </c>
    </row>
    <row r="4" spans="1:15" x14ac:dyDescent="0.3">
      <c r="A4" s="20" t="s">
        <v>6</v>
      </c>
      <c r="B4" s="5" t="s">
        <v>34</v>
      </c>
      <c r="C4" s="16">
        <v>11.84</v>
      </c>
      <c r="D4" s="22">
        <v>23674</v>
      </c>
      <c r="E4" s="8">
        <v>40355</v>
      </c>
      <c r="F4" s="50" t="s">
        <v>31</v>
      </c>
      <c r="G4" s="32">
        <f t="shared" si="0"/>
        <v>45.701369863013696</v>
      </c>
      <c r="H4" s="48"/>
      <c r="I4" s="20" t="s">
        <v>6</v>
      </c>
      <c r="J4" s="5" t="s">
        <v>34</v>
      </c>
      <c r="K4" s="16">
        <v>7.55</v>
      </c>
      <c r="L4" s="22">
        <v>23674</v>
      </c>
      <c r="M4" s="8">
        <v>40229</v>
      </c>
      <c r="N4" s="50" t="s">
        <v>31</v>
      </c>
      <c r="O4" s="32">
        <f t="shared" si="1"/>
        <v>45.356164383561641</v>
      </c>
    </row>
    <row r="5" spans="1:15" x14ac:dyDescent="0.3">
      <c r="A5" s="20" t="s">
        <v>7</v>
      </c>
      <c r="B5" s="5" t="s">
        <v>34</v>
      </c>
      <c r="C5" s="16">
        <v>12.43</v>
      </c>
      <c r="D5" s="22">
        <v>23674</v>
      </c>
      <c r="E5" s="8">
        <v>43281</v>
      </c>
      <c r="F5" s="49" t="s">
        <v>25</v>
      </c>
      <c r="G5" s="32">
        <f t="shared" si="0"/>
        <v>53.717808219178082</v>
      </c>
      <c r="H5" s="48"/>
      <c r="I5" s="20" t="s">
        <v>7</v>
      </c>
      <c r="J5" s="5" t="s">
        <v>34</v>
      </c>
      <c r="K5" s="16">
        <v>7.76</v>
      </c>
      <c r="L5" s="22">
        <v>23674</v>
      </c>
      <c r="M5" s="8">
        <v>42448</v>
      </c>
      <c r="N5" s="49" t="s">
        <v>25</v>
      </c>
      <c r="O5" s="32">
        <f t="shared" si="1"/>
        <v>51.435616438356163</v>
      </c>
    </row>
    <row r="6" spans="1:15" x14ac:dyDescent="0.3">
      <c r="A6" s="20" t="s">
        <v>8</v>
      </c>
      <c r="B6" s="5" t="s">
        <v>34</v>
      </c>
      <c r="C6" s="16">
        <v>12.78</v>
      </c>
      <c r="D6" s="22">
        <v>23674</v>
      </c>
      <c r="E6" s="8">
        <v>44720</v>
      </c>
      <c r="F6" s="49" t="s">
        <v>25</v>
      </c>
      <c r="G6" s="32">
        <f t="shared" si="0"/>
        <v>57.660273972602738</v>
      </c>
      <c r="H6" s="48"/>
      <c r="I6" s="20" t="s">
        <v>8</v>
      </c>
      <c r="J6" s="5" t="s">
        <v>34</v>
      </c>
      <c r="K6" s="16">
        <v>7.79</v>
      </c>
      <c r="L6" s="22">
        <v>23674</v>
      </c>
      <c r="M6" s="8">
        <v>43897</v>
      </c>
      <c r="N6" s="49" t="s">
        <v>25</v>
      </c>
      <c r="O6" s="32">
        <f t="shared" si="1"/>
        <v>55.405479452054792</v>
      </c>
    </row>
    <row r="7" spans="1:15" x14ac:dyDescent="0.3">
      <c r="A7" s="20" t="s">
        <v>9</v>
      </c>
      <c r="B7" s="5" t="s">
        <v>36</v>
      </c>
      <c r="C7" s="16">
        <v>14.07</v>
      </c>
      <c r="D7" s="22">
        <v>22572</v>
      </c>
      <c r="E7" s="8">
        <v>44699</v>
      </c>
      <c r="F7" s="49" t="s">
        <v>25</v>
      </c>
      <c r="G7" s="32">
        <f t="shared" si="0"/>
        <v>60.62191780821918</v>
      </c>
      <c r="H7" s="48"/>
      <c r="I7" s="20" t="s">
        <v>9</v>
      </c>
      <c r="J7" s="5" t="s">
        <v>34</v>
      </c>
      <c r="K7" s="16">
        <v>8.39</v>
      </c>
      <c r="L7" s="22">
        <v>23674</v>
      </c>
      <c r="M7" s="8">
        <v>45674</v>
      </c>
      <c r="N7" s="54" t="s">
        <v>71</v>
      </c>
      <c r="O7" s="32">
        <f t="shared" si="1"/>
        <v>60.273972602739725</v>
      </c>
    </row>
    <row r="8" spans="1:15" x14ac:dyDescent="0.3">
      <c r="A8" s="20" t="s">
        <v>10</v>
      </c>
      <c r="B8" s="5" t="s">
        <v>35</v>
      </c>
      <c r="C8" s="16">
        <v>14.19</v>
      </c>
      <c r="D8" s="22">
        <v>15467</v>
      </c>
      <c r="E8" s="8">
        <v>39305</v>
      </c>
      <c r="F8" s="51" t="s">
        <v>37</v>
      </c>
      <c r="G8" s="32">
        <f t="shared" si="0"/>
        <v>65.30958904109589</v>
      </c>
      <c r="H8" s="48"/>
      <c r="I8" s="20" t="s">
        <v>10</v>
      </c>
      <c r="J8" s="5" t="s">
        <v>35</v>
      </c>
      <c r="K8" s="16">
        <v>9.1199999999999992</v>
      </c>
      <c r="L8" s="22">
        <v>15467</v>
      </c>
      <c r="M8" s="8">
        <v>39872</v>
      </c>
      <c r="N8" s="51" t="s">
        <v>37</v>
      </c>
      <c r="O8" s="32">
        <f t="shared" si="1"/>
        <v>66.863013698630141</v>
      </c>
    </row>
    <row r="9" spans="1:15" x14ac:dyDescent="0.3">
      <c r="A9" s="20" t="s">
        <v>11</v>
      </c>
      <c r="B9" s="5" t="s">
        <v>35</v>
      </c>
      <c r="C9" s="16">
        <v>14.98</v>
      </c>
      <c r="D9" s="22">
        <v>15467</v>
      </c>
      <c r="E9" s="8">
        <v>41090</v>
      </c>
      <c r="F9" s="49" t="s">
        <v>25</v>
      </c>
      <c r="G9" s="32">
        <f t="shared" si="0"/>
        <v>70.2</v>
      </c>
      <c r="H9" s="48"/>
      <c r="I9" s="20" t="s">
        <v>11</v>
      </c>
      <c r="J9" s="5" t="s">
        <v>35</v>
      </c>
      <c r="K9" s="16">
        <v>9.3800000000000008</v>
      </c>
      <c r="L9" s="22">
        <v>15467</v>
      </c>
      <c r="M9" s="8">
        <v>41335</v>
      </c>
      <c r="N9" s="51" t="s">
        <v>37</v>
      </c>
      <c r="O9" s="32">
        <f t="shared" si="1"/>
        <v>70.871232876712327</v>
      </c>
    </row>
    <row r="10" spans="1:15" x14ac:dyDescent="0.3">
      <c r="A10" s="20" t="s">
        <v>12</v>
      </c>
      <c r="B10" s="5"/>
      <c r="C10" s="16"/>
      <c r="D10" s="22"/>
      <c r="E10" s="8"/>
      <c r="F10" s="7"/>
      <c r="G10" s="32">
        <f t="shared" si="0"/>
        <v>0</v>
      </c>
      <c r="H10" s="48"/>
      <c r="I10" s="20" t="s">
        <v>12</v>
      </c>
      <c r="J10" s="5" t="s">
        <v>35</v>
      </c>
      <c r="K10" s="16">
        <v>9.9700000000000006</v>
      </c>
      <c r="L10" s="22">
        <v>15467</v>
      </c>
      <c r="M10" s="8">
        <v>43162</v>
      </c>
      <c r="N10" s="49" t="s">
        <v>25</v>
      </c>
      <c r="O10" s="32">
        <f t="shared" si="1"/>
        <v>75.876712328767127</v>
      </c>
    </row>
    <row r="11" spans="1:15" x14ac:dyDescent="0.3">
      <c r="A11" s="21" t="s">
        <v>13</v>
      </c>
      <c r="B11" s="9" t="s">
        <v>35</v>
      </c>
      <c r="C11" s="18">
        <v>16.55</v>
      </c>
      <c r="D11" s="30">
        <v>15467</v>
      </c>
      <c r="E11" s="15">
        <v>44699</v>
      </c>
      <c r="F11" s="56" t="s">
        <v>25</v>
      </c>
      <c r="G11" s="33">
        <f t="shared" si="0"/>
        <v>80.087671232876716</v>
      </c>
      <c r="H11" s="48"/>
      <c r="I11" s="21" t="s">
        <v>13</v>
      </c>
      <c r="J11" s="9"/>
      <c r="K11" s="18"/>
      <c r="L11" s="18"/>
      <c r="M11" s="15"/>
      <c r="N11" s="11"/>
      <c r="O11" s="33">
        <f t="shared" si="1"/>
        <v>0</v>
      </c>
    </row>
    <row r="12" spans="1:15" x14ac:dyDescent="0.3">
      <c r="G12" s="29">
        <f t="shared" si="0"/>
        <v>0</v>
      </c>
      <c r="H12" s="48"/>
      <c r="O12" s="29">
        <f t="shared" si="1"/>
        <v>0</v>
      </c>
    </row>
    <row r="13" spans="1:15" x14ac:dyDescent="0.3">
      <c r="A13" s="103">
        <v>200</v>
      </c>
      <c r="B13" s="104"/>
      <c r="C13" s="104"/>
      <c r="D13" s="104"/>
      <c r="E13" s="104"/>
      <c r="F13" s="104"/>
      <c r="G13" s="105"/>
      <c r="H13" s="48"/>
      <c r="I13" s="103">
        <v>150</v>
      </c>
      <c r="J13" s="104"/>
      <c r="K13" s="104"/>
      <c r="L13" s="104"/>
      <c r="M13" s="104"/>
      <c r="N13" s="104"/>
      <c r="O13" s="105"/>
    </row>
    <row r="14" spans="1:15" x14ac:dyDescent="0.3">
      <c r="A14" s="5" t="s">
        <v>4</v>
      </c>
      <c r="B14" s="5" t="s">
        <v>24</v>
      </c>
      <c r="C14" s="16">
        <v>23.09</v>
      </c>
      <c r="D14" s="22">
        <v>29618</v>
      </c>
      <c r="E14" s="8">
        <v>42904</v>
      </c>
      <c r="F14" s="49" t="s">
        <v>25</v>
      </c>
      <c r="G14" s="31">
        <f t="shared" si="0"/>
        <v>36.4</v>
      </c>
      <c r="H14" s="48"/>
      <c r="I14" s="20" t="s">
        <v>4</v>
      </c>
      <c r="J14" s="5" t="s">
        <v>90</v>
      </c>
      <c r="K14" s="16">
        <v>18.77</v>
      </c>
      <c r="L14" s="22">
        <v>32517</v>
      </c>
      <c r="M14" s="8">
        <v>45785</v>
      </c>
      <c r="N14" s="49" t="s">
        <v>25</v>
      </c>
      <c r="O14" s="31">
        <f t="shared" si="1"/>
        <v>36.350684931506848</v>
      </c>
    </row>
    <row r="15" spans="1:15" x14ac:dyDescent="0.3">
      <c r="A15" s="5" t="s">
        <v>5</v>
      </c>
      <c r="B15" s="5" t="s">
        <v>34</v>
      </c>
      <c r="C15" s="16">
        <v>24.06</v>
      </c>
      <c r="D15" s="22">
        <v>23674</v>
      </c>
      <c r="E15" s="8">
        <v>39620</v>
      </c>
      <c r="F15" s="50" t="s">
        <v>31</v>
      </c>
      <c r="G15" s="32">
        <f t="shared" si="0"/>
        <v>43.68767123287671</v>
      </c>
      <c r="H15" s="48"/>
      <c r="I15" s="20" t="s">
        <v>5</v>
      </c>
      <c r="J15" s="5" t="s">
        <v>88</v>
      </c>
      <c r="K15" s="16">
        <v>19.18</v>
      </c>
      <c r="L15" s="22">
        <v>30205</v>
      </c>
      <c r="M15" s="8">
        <v>45785</v>
      </c>
      <c r="N15" s="49" t="s">
        <v>25</v>
      </c>
      <c r="O15" s="32">
        <f t="shared" si="1"/>
        <v>42.684931506849317</v>
      </c>
    </row>
    <row r="16" spans="1:15" x14ac:dyDescent="0.3">
      <c r="A16" s="5" t="s">
        <v>6</v>
      </c>
      <c r="B16" s="5" t="s">
        <v>34</v>
      </c>
      <c r="C16" s="16">
        <v>24.16</v>
      </c>
      <c r="D16" s="22">
        <v>23674</v>
      </c>
      <c r="E16" s="8">
        <v>40355</v>
      </c>
      <c r="F16" s="50" t="s">
        <v>31</v>
      </c>
      <c r="G16" s="32">
        <f t="shared" si="0"/>
        <v>45.701369863013696</v>
      </c>
      <c r="H16" s="48"/>
      <c r="I16" s="20" t="s">
        <v>6</v>
      </c>
      <c r="J16" s="5" t="s">
        <v>87</v>
      </c>
      <c r="K16" s="16">
        <v>19.079999999999998</v>
      </c>
      <c r="L16" s="22">
        <v>27801</v>
      </c>
      <c r="M16" s="8">
        <v>45042</v>
      </c>
      <c r="N16" s="49" t="s">
        <v>25</v>
      </c>
      <c r="O16" s="32">
        <f t="shared" si="1"/>
        <v>47.235616438356168</v>
      </c>
    </row>
    <row r="17" spans="1:15" x14ac:dyDescent="0.3">
      <c r="A17" s="5" t="s">
        <v>7</v>
      </c>
      <c r="B17" s="5" t="s">
        <v>38</v>
      </c>
      <c r="C17" s="16">
        <v>25.2</v>
      </c>
      <c r="D17" s="22">
        <v>25285</v>
      </c>
      <c r="E17" s="8">
        <v>43896</v>
      </c>
      <c r="F17" s="49" t="s">
        <v>25</v>
      </c>
      <c r="G17" s="32">
        <f t="shared" si="0"/>
        <v>50.989041095890414</v>
      </c>
      <c r="H17" s="48"/>
      <c r="I17" s="20" t="s">
        <v>7</v>
      </c>
      <c r="J17" s="5" t="s">
        <v>81</v>
      </c>
      <c r="K17" s="16">
        <v>19.07</v>
      </c>
      <c r="L17" s="22">
        <v>25774</v>
      </c>
      <c r="M17" s="8">
        <v>45042</v>
      </c>
      <c r="N17" s="49" t="s">
        <v>25</v>
      </c>
      <c r="O17" s="32">
        <f t="shared" si="1"/>
        <v>52.789041095890411</v>
      </c>
    </row>
    <row r="18" spans="1:15" x14ac:dyDescent="0.3">
      <c r="A18" s="5" t="s">
        <v>8</v>
      </c>
      <c r="B18" s="5" t="s">
        <v>34</v>
      </c>
      <c r="C18" s="16">
        <v>26.64</v>
      </c>
      <c r="D18" s="22">
        <v>23674</v>
      </c>
      <c r="E18" s="8">
        <v>44717</v>
      </c>
      <c r="F18" s="49" t="s">
        <v>25</v>
      </c>
      <c r="G18" s="32">
        <f t="shared" si="0"/>
        <v>57.652054794520545</v>
      </c>
      <c r="H18" s="48"/>
      <c r="I18" s="20" t="s">
        <v>8</v>
      </c>
      <c r="J18" s="5" t="s">
        <v>89</v>
      </c>
      <c r="K18" s="16">
        <v>21.86</v>
      </c>
      <c r="L18" s="22">
        <v>23522</v>
      </c>
      <c r="M18" s="8">
        <v>45406</v>
      </c>
      <c r="N18" s="49" t="s">
        <v>25</v>
      </c>
      <c r="O18" s="32">
        <f t="shared" si="1"/>
        <v>59.956164383561642</v>
      </c>
    </row>
    <row r="19" spans="1:15" x14ac:dyDescent="0.3">
      <c r="A19" s="5" t="s">
        <v>9</v>
      </c>
      <c r="B19" s="5" t="s">
        <v>85</v>
      </c>
      <c r="C19" s="16">
        <v>28.93</v>
      </c>
      <c r="D19" s="8">
        <v>23174</v>
      </c>
      <c r="E19" s="8">
        <v>45420</v>
      </c>
      <c r="F19" s="52" t="s">
        <v>28</v>
      </c>
      <c r="G19" s="32">
        <f t="shared" si="0"/>
        <v>60.947945205479449</v>
      </c>
      <c r="H19" s="48"/>
      <c r="I19" s="20" t="s">
        <v>9</v>
      </c>
      <c r="J19" s="5" t="s">
        <v>89</v>
      </c>
      <c r="K19" s="16">
        <v>21.95</v>
      </c>
      <c r="L19" s="22">
        <v>23522</v>
      </c>
      <c r="M19" s="8">
        <v>45785</v>
      </c>
      <c r="N19" s="49" t="s">
        <v>25</v>
      </c>
      <c r="O19" s="32">
        <f t="shared" si="1"/>
        <v>60.994520547945207</v>
      </c>
    </row>
    <row r="20" spans="1:15" x14ac:dyDescent="0.3">
      <c r="A20" s="5" t="s">
        <v>10</v>
      </c>
      <c r="B20" s="5" t="s">
        <v>35</v>
      </c>
      <c r="C20" s="16">
        <v>29.26</v>
      </c>
      <c r="D20" s="22">
        <v>15467</v>
      </c>
      <c r="E20" s="8">
        <v>39599</v>
      </c>
      <c r="F20" s="51" t="s">
        <v>37</v>
      </c>
      <c r="G20" s="32">
        <f t="shared" si="0"/>
        <v>66.115068493150687</v>
      </c>
      <c r="H20" s="48"/>
      <c r="I20" s="20" t="s">
        <v>10</v>
      </c>
      <c r="J20" s="5"/>
      <c r="K20" s="16"/>
      <c r="L20" s="16"/>
      <c r="M20" s="8"/>
      <c r="N20" s="7"/>
      <c r="O20" s="32">
        <f t="shared" si="1"/>
        <v>0</v>
      </c>
    </row>
    <row r="21" spans="1:15" x14ac:dyDescent="0.3">
      <c r="A21" s="5" t="s">
        <v>11</v>
      </c>
      <c r="B21" s="5" t="s">
        <v>35</v>
      </c>
      <c r="C21" s="16">
        <v>30.96</v>
      </c>
      <c r="D21" s="22">
        <v>15467</v>
      </c>
      <c r="E21" s="8">
        <v>41091</v>
      </c>
      <c r="F21" s="49" t="s">
        <v>25</v>
      </c>
      <c r="G21" s="32">
        <f t="shared" si="0"/>
        <v>70.202739726027403</v>
      </c>
      <c r="H21" s="48"/>
      <c r="I21" s="20" t="s">
        <v>11</v>
      </c>
      <c r="J21" s="5"/>
      <c r="K21" s="16"/>
      <c r="L21" s="16"/>
      <c r="M21" s="8"/>
      <c r="N21" s="7"/>
      <c r="O21" s="32">
        <f t="shared" si="1"/>
        <v>0</v>
      </c>
    </row>
    <row r="22" spans="1:15" x14ac:dyDescent="0.3">
      <c r="A22" s="9" t="s">
        <v>12</v>
      </c>
      <c r="B22" s="9" t="s">
        <v>35</v>
      </c>
      <c r="C22" s="18">
        <v>32.86</v>
      </c>
      <c r="D22" s="30">
        <v>15467</v>
      </c>
      <c r="E22" s="15">
        <v>43182</v>
      </c>
      <c r="F22" s="56" t="s">
        <v>25</v>
      </c>
      <c r="G22" s="33">
        <f t="shared" si="0"/>
        <v>75.93150684931507</v>
      </c>
      <c r="H22" s="48"/>
      <c r="I22" s="21" t="s">
        <v>12</v>
      </c>
      <c r="J22" s="9"/>
      <c r="K22" s="18"/>
      <c r="L22" s="18"/>
      <c r="M22" s="15"/>
      <c r="N22" s="11"/>
      <c r="O22" s="33">
        <f t="shared" si="1"/>
        <v>0</v>
      </c>
    </row>
    <row r="23" spans="1:15" x14ac:dyDescent="0.3">
      <c r="G23" s="29"/>
      <c r="H23" s="48"/>
      <c r="O23" s="29">
        <f t="shared" si="1"/>
        <v>0</v>
      </c>
    </row>
    <row r="24" spans="1:15" x14ac:dyDescent="0.3">
      <c r="A24" s="103">
        <v>400</v>
      </c>
      <c r="B24" s="104"/>
      <c r="C24" s="104"/>
      <c r="D24" s="104"/>
      <c r="E24" s="104"/>
      <c r="F24" s="104"/>
      <c r="G24" s="105"/>
      <c r="H24" s="48"/>
      <c r="I24" s="103">
        <v>300</v>
      </c>
      <c r="J24" s="104"/>
      <c r="K24" s="104"/>
      <c r="L24" s="104"/>
      <c r="M24" s="104"/>
      <c r="N24" s="104"/>
      <c r="O24" s="105"/>
    </row>
    <row r="25" spans="1:15" x14ac:dyDescent="0.3">
      <c r="A25" s="2" t="s">
        <v>4</v>
      </c>
      <c r="B25" s="2" t="s">
        <v>24</v>
      </c>
      <c r="C25" s="17">
        <v>51.27</v>
      </c>
      <c r="D25" s="28">
        <v>29618</v>
      </c>
      <c r="E25" s="14">
        <v>42805</v>
      </c>
      <c r="F25" s="57" t="s">
        <v>25</v>
      </c>
      <c r="G25" s="31">
        <f t="shared" si="0"/>
        <v>36.128767123287673</v>
      </c>
      <c r="H25" s="48"/>
      <c r="I25" s="19" t="s">
        <v>4</v>
      </c>
      <c r="J25" s="5" t="s">
        <v>24</v>
      </c>
      <c r="K25" s="16">
        <v>36.950000000000003</v>
      </c>
      <c r="L25" s="22">
        <v>29618</v>
      </c>
      <c r="M25" s="8">
        <v>42833</v>
      </c>
      <c r="N25" s="49" t="s">
        <v>25</v>
      </c>
      <c r="O25" s="31">
        <f t="shared" si="1"/>
        <v>36.205479452054796</v>
      </c>
    </row>
    <row r="26" spans="1:15" x14ac:dyDescent="0.3">
      <c r="A26" s="5" t="s">
        <v>5</v>
      </c>
      <c r="B26" s="5" t="s">
        <v>39</v>
      </c>
      <c r="C26" s="16">
        <v>52.65</v>
      </c>
      <c r="D26" s="22">
        <v>27714</v>
      </c>
      <c r="E26" s="8">
        <v>42546</v>
      </c>
      <c r="F26" s="58" t="s">
        <v>40</v>
      </c>
      <c r="G26" s="32">
        <f t="shared" si="0"/>
        <v>40.635616438356166</v>
      </c>
      <c r="H26" s="48"/>
      <c r="I26" s="20" t="s">
        <v>5</v>
      </c>
      <c r="J26" s="5" t="s">
        <v>26</v>
      </c>
      <c r="K26" s="16">
        <v>39.06</v>
      </c>
      <c r="L26" s="22">
        <v>27828</v>
      </c>
      <c r="M26" s="8">
        <v>42833</v>
      </c>
      <c r="N26" s="49" t="s">
        <v>25</v>
      </c>
      <c r="O26" s="32">
        <f t="shared" si="1"/>
        <v>41.109589041095887</v>
      </c>
    </row>
    <row r="27" spans="1:15" x14ac:dyDescent="0.3">
      <c r="A27" s="5" t="s">
        <v>6</v>
      </c>
      <c r="B27" s="5" t="s">
        <v>94</v>
      </c>
      <c r="C27" s="16">
        <v>54.54</v>
      </c>
      <c r="D27" s="8">
        <v>28474</v>
      </c>
      <c r="E27" s="8">
        <v>45812</v>
      </c>
      <c r="F27" s="52" t="s">
        <v>28</v>
      </c>
      <c r="G27" s="32">
        <f t="shared" si="0"/>
        <v>47.5013698630137</v>
      </c>
      <c r="H27" s="48"/>
      <c r="I27" s="20" t="s">
        <v>6</v>
      </c>
      <c r="J27" s="5" t="s">
        <v>27</v>
      </c>
      <c r="K27" s="16">
        <v>40.93</v>
      </c>
      <c r="L27" s="22">
        <v>28474</v>
      </c>
      <c r="M27" s="8">
        <v>45042</v>
      </c>
      <c r="N27" s="52" t="s">
        <v>28</v>
      </c>
      <c r="O27" s="32">
        <f t="shared" si="1"/>
        <v>45.391780821917806</v>
      </c>
    </row>
    <row r="28" spans="1:15" x14ac:dyDescent="0.3">
      <c r="A28" s="5" t="s">
        <v>7</v>
      </c>
      <c r="B28" s="5" t="s">
        <v>41</v>
      </c>
      <c r="C28" s="16">
        <v>55.6</v>
      </c>
      <c r="D28" s="22">
        <v>24877</v>
      </c>
      <c r="E28" s="8">
        <v>44730</v>
      </c>
      <c r="F28" s="52" t="s">
        <v>28</v>
      </c>
      <c r="G28" s="32">
        <f t="shared" si="0"/>
        <v>54.391780821917806</v>
      </c>
      <c r="H28" s="48"/>
      <c r="I28" s="20" t="s">
        <v>7</v>
      </c>
      <c r="J28" s="5" t="s">
        <v>41</v>
      </c>
      <c r="K28" s="16">
        <v>42.11</v>
      </c>
      <c r="L28" s="22">
        <v>24877</v>
      </c>
      <c r="M28" s="8">
        <v>43491</v>
      </c>
      <c r="N28" s="52" t="s">
        <v>28</v>
      </c>
      <c r="O28" s="32">
        <f t="shared" si="1"/>
        <v>50.9972602739726</v>
      </c>
    </row>
    <row r="29" spans="1:15" x14ac:dyDescent="0.3">
      <c r="A29" s="5" t="s">
        <v>8</v>
      </c>
      <c r="B29" s="5" t="s">
        <v>41</v>
      </c>
      <c r="C29" s="16">
        <v>56.37</v>
      </c>
      <c r="D29" s="22">
        <v>24877</v>
      </c>
      <c r="E29" s="8">
        <v>45479</v>
      </c>
      <c r="F29" s="52" t="s">
        <v>28</v>
      </c>
      <c r="G29" s="32">
        <f t="shared" si="0"/>
        <v>56.443835616438356</v>
      </c>
      <c r="H29" s="48"/>
      <c r="I29" s="20" t="s">
        <v>8</v>
      </c>
      <c r="J29" s="5"/>
      <c r="K29" s="16"/>
      <c r="L29" s="16"/>
      <c r="M29" s="8"/>
      <c r="N29" s="7"/>
      <c r="O29" s="32">
        <f t="shared" si="1"/>
        <v>0</v>
      </c>
    </row>
    <row r="30" spans="1:15" x14ac:dyDescent="0.3">
      <c r="A30" s="5" t="s">
        <v>9</v>
      </c>
      <c r="B30" s="5" t="s">
        <v>85</v>
      </c>
      <c r="C30" s="34">
        <v>7.2141203703703701E-4</v>
      </c>
      <c r="D30" s="8">
        <v>23174</v>
      </c>
      <c r="E30" s="8">
        <v>45441</v>
      </c>
      <c r="F30" s="52" t="s">
        <v>28</v>
      </c>
      <c r="G30" s="32">
        <f t="shared" si="0"/>
        <v>61.005479452054793</v>
      </c>
      <c r="H30" s="48"/>
      <c r="I30" s="20" t="s">
        <v>9</v>
      </c>
      <c r="J30" s="5"/>
      <c r="K30" s="16"/>
      <c r="L30" s="16"/>
      <c r="M30" s="8"/>
      <c r="N30" s="7"/>
      <c r="O30" s="32">
        <f t="shared" si="1"/>
        <v>0</v>
      </c>
    </row>
    <row r="31" spans="1:15" x14ac:dyDescent="0.3">
      <c r="A31" s="5" t="s">
        <v>10</v>
      </c>
      <c r="B31" s="5" t="s">
        <v>83</v>
      </c>
      <c r="C31" s="34">
        <v>8.2974537037037045E-4</v>
      </c>
      <c r="D31" s="22">
        <v>20751</v>
      </c>
      <c r="E31" s="8">
        <v>45353</v>
      </c>
      <c r="F31" s="49" t="s">
        <v>25</v>
      </c>
      <c r="G31" s="32">
        <f t="shared" si="0"/>
        <v>67.402739726027391</v>
      </c>
      <c r="H31" s="48"/>
      <c r="I31" s="20" t="s">
        <v>10</v>
      </c>
      <c r="J31" s="5" t="s">
        <v>83</v>
      </c>
      <c r="K31" s="16">
        <v>50.59</v>
      </c>
      <c r="L31" s="22">
        <v>20751</v>
      </c>
      <c r="M31" s="8">
        <v>45785</v>
      </c>
      <c r="N31" s="49" t="s">
        <v>25</v>
      </c>
      <c r="O31" s="32">
        <f t="shared" si="1"/>
        <v>68.586301369863008</v>
      </c>
    </row>
    <row r="32" spans="1:15" x14ac:dyDescent="0.3">
      <c r="A32" s="5" t="s">
        <v>11</v>
      </c>
      <c r="B32" s="5" t="s">
        <v>35</v>
      </c>
      <c r="C32" s="34">
        <v>8.6932870370370376E-4</v>
      </c>
      <c r="D32" s="22">
        <v>15467</v>
      </c>
      <c r="E32" s="8">
        <v>42182</v>
      </c>
      <c r="F32" s="49" t="s">
        <v>25</v>
      </c>
      <c r="G32" s="32">
        <f t="shared" si="0"/>
        <v>73.191780821917803</v>
      </c>
      <c r="H32" s="48"/>
      <c r="I32" s="20" t="s">
        <v>11</v>
      </c>
      <c r="J32" s="5"/>
      <c r="K32" s="16"/>
      <c r="L32" s="16"/>
      <c r="M32" s="8"/>
      <c r="N32" s="7"/>
      <c r="O32" s="32">
        <f t="shared" si="1"/>
        <v>0</v>
      </c>
    </row>
    <row r="33" spans="1:15" x14ac:dyDescent="0.3">
      <c r="A33" s="9" t="s">
        <v>12</v>
      </c>
      <c r="B33" s="9" t="s">
        <v>35</v>
      </c>
      <c r="C33" s="35">
        <v>9.0555555555555561E-4</v>
      </c>
      <c r="D33" s="30">
        <v>15467</v>
      </c>
      <c r="E33" s="15">
        <v>43281</v>
      </c>
      <c r="F33" s="56" t="s">
        <v>25</v>
      </c>
      <c r="G33" s="33">
        <f t="shared" si="0"/>
        <v>76.202739726027403</v>
      </c>
      <c r="H33" s="48"/>
      <c r="I33" s="21" t="s">
        <v>12</v>
      </c>
      <c r="J33" s="9"/>
      <c r="K33" s="18"/>
      <c r="L33" s="18"/>
      <c r="M33" s="15"/>
      <c r="N33" s="11"/>
      <c r="O33" s="33">
        <f t="shared" si="1"/>
        <v>0</v>
      </c>
    </row>
    <row r="34" spans="1:15" x14ac:dyDescent="0.3">
      <c r="H34" s="72"/>
    </row>
  </sheetData>
  <mergeCells count="6">
    <mergeCell ref="A1:G1"/>
    <mergeCell ref="I1:O1"/>
    <mergeCell ref="A13:G13"/>
    <mergeCell ref="I13:O13"/>
    <mergeCell ref="A24:G24"/>
    <mergeCell ref="I24:O2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workbookViewId="0">
      <selection activeCell="B26" sqref="B26"/>
    </sheetView>
  </sheetViews>
  <sheetFormatPr baseColWidth="10" defaultRowHeight="14.4" x14ac:dyDescent="0.3"/>
  <cols>
    <col min="2" max="2" width="18.21875" bestFit="1" customWidth="1"/>
    <col min="3" max="5" width="22" bestFit="1" customWidth="1"/>
    <col min="7" max="7" width="11.5546875" style="1"/>
    <col min="8" max="8" width="11.5546875" style="70"/>
  </cols>
  <sheetData>
    <row r="1" spans="1:10" x14ac:dyDescent="0.3">
      <c r="A1" s="103" t="s">
        <v>22</v>
      </c>
      <c r="B1" s="108"/>
      <c r="C1" s="108"/>
      <c r="D1" s="108"/>
      <c r="E1" s="108"/>
      <c r="F1" s="108"/>
      <c r="G1" s="108"/>
      <c r="H1" s="108"/>
      <c r="I1" s="109"/>
    </row>
    <row r="2" spans="1:10" x14ac:dyDescent="0.3">
      <c r="A2" s="2" t="s">
        <v>117</v>
      </c>
      <c r="B2" s="2" t="s">
        <v>34</v>
      </c>
      <c r="C2" s="3" t="s">
        <v>72</v>
      </c>
      <c r="D2" s="3" t="s">
        <v>81</v>
      </c>
      <c r="E2" s="3" t="s">
        <v>127</v>
      </c>
      <c r="F2" s="45">
        <v>46.62</v>
      </c>
      <c r="G2" s="14">
        <v>27819</v>
      </c>
      <c r="H2" s="68">
        <v>41090</v>
      </c>
      <c r="I2" s="55" t="s">
        <v>31</v>
      </c>
      <c r="J2" s="29">
        <f>(H2-G2)/365</f>
        <v>36.358904109589041</v>
      </c>
    </row>
    <row r="3" spans="1:10" x14ac:dyDescent="0.3">
      <c r="A3" s="5" t="s">
        <v>118</v>
      </c>
      <c r="B3" s="5" t="s">
        <v>128</v>
      </c>
      <c r="C3" s="6" t="s">
        <v>38</v>
      </c>
      <c r="D3" s="6" t="s">
        <v>93</v>
      </c>
      <c r="E3" s="6" t="s">
        <v>34</v>
      </c>
      <c r="F3" s="64">
        <v>48.95</v>
      </c>
      <c r="G3" s="22">
        <v>27828</v>
      </c>
      <c r="H3" s="63">
        <v>42546</v>
      </c>
      <c r="I3" s="49" t="s">
        <v>25</v>
      </c>
      <c r="J3" s="29">
        <f>(H3-G3)/365</f>
        <v>40.323287671232876</v>
      </c>
    </row>
    <row r="4" spans="1:10" x14ac:dyDescent="0.3">
      <c r="A4" s="5" t="s">
        <v>119</v>
      </c>
      <c r="B4" s="5" t="s">
        <v>129</v>
      </c>
      <c r="C4" s="6" t="s">
        <v>87</v>
      </c>
      <c r="D4" s="6" t="s">
        <v>38</v>
      </c>
      <c r="E4" s="6" t="s">
        <v>34</v>
      </c>
      <c r="F4" s="64">
        <v>51.82</v>
      </c>
      <c r="G4" s="22">
        <v>27801</v>
      </c>
      <c r="H4" s="63">
        <v>44706</v>
      </c>
      <c r="I4" s="49" t="s">
        <v>25</v>
      </c>
      <c r="J4" s="29">
        <f>(H4-G4)/365</f>
        <v>46.315068493150683</v>
      </c>
    </row>
    <row r="5" spans="1:10" x14ac:dyDescent="0.3">
      <c r="A5" s="5" t="s">
        <v>120</v>
      </c>
      <c r="B5" s="5"/>
      <c r="C5" s="6"/>
      <c r="D5" s="6"/>
      <c r="E5" s="6"/>
      <c r="F5" s="64"/>
      <c r="G5" s="22"/>
      <c r="H5" s="63"/>
      <c r="I5" s="65"/>
      <c r="J5" s="29">
        <f>(H5-G5)/365</f>
        <v>0</v>
      </c>
    </row>
    <row r="6" spans="1:10" x14ac:dyDescent="0.3">
      <c r="A6" s="5" t="s">
        <v>121</v>
      </c>
      <c r="B6" s="5" t="s">
        <v>132</v>
      </c>
      <c r="C6" s="6" t="s">
        <v>41</v>
      </c>
      <c r="D6" s="8" t="s">
        <v>85</v>
      </c>
      <c r="E6" s="8" t="s">
        <v>29</v>
      </c>
      <c r="F6" s="64">
        <v>54.25</v>
      </c>
      <c r="G6" s="22">
        <v>24877</v>
      </c>
      <c r="H6" s="8">
        <v>45074</v>
      </c>
      <c r="I6" s="52" t="s">
        <v>28</v>
      </c>
      <c r="J6" s="29">
        <f>(H6-G6)/365</f>
        <v>55.334246575342469</v>
      </c>
    </row>
    <row r="7" spans="1:10" x14ac:dyDescent="0.3">
      <c r="A7" s="5" t="s">
        <v>122</v>
      </c>
      <c r="B7" s="5"/>
      <c r="C7" s="6"/>
      <c r="D7" s="8"/>
      <c r="E7" s="8"/>
      <c r="F7" s="8"/>
      <c r="G7" s="8"/>
      <c r="H7" s="63"/>
      <c r="I7" s="65"/>
    </row>
    <row r="8" spans="1:10" x14ac:dyDescent="0.3">
      <c r="A8" s="5" t="s">
        <v>123</v>
      </c>
      <c r="B8" s="5"/>
      <c r="C8" s="6"/>
      <c r="D8" s="8"/>
      <c r="E8" s="8"/>
      <c r="F8" s="8"/>
      <c r="G8" s="8"/>
      <c r="H8" s="63"/>
      <c r="I8" s="65"/>
    </row>
    <row r="9" spans="1:10" x14ac:dyDescent="0.3">
      <c r="A9" s="5" t="s">
        <v>124</v>
      </c>
      <c r="B9" s="5"/>
      <c r="C9" s="66"/>
      <c r="D9" s="8"/>
      <c r="E9" s="8"/>
      <c r="F9" s="8"/>
      <c r="G9" s="8"/>
      <c r="H9" s="63"/>
      <c r="I9" s="65"/>
    </row>
    <row r="10" spans="1:10" x14ac:dyDescent="0.3">
      <c r="A10" s="9" t="s">
        <v>125</v>
      </c>
      <c r="B10" s="9"/>
      <c r="C10" s="18"/>
      <c r="D10" s="18"/>
      <c r="E10" s="18"/>
      <c r="F10" s="15"/>
      <c r="G10" s="15"/>
      <c r="H10" s="67"/>
      <c r="I10" s="11"/>
    </row>
    <row r="12" spans="1:10" x14ac:dyDescent="0.3">
      <c r="A12" s="103" t="s">
        <v>126</v>
      </c>
      <c r="B12" s="108"/>
      <c r="C12" s="108"/>
      <c r="D12" s="108"/>
      <c r="E12" s="108"/>
      <c r="F12" s="108"/>
      <c r="G12" s="108"/>
      <c r="H12" s="108"/>
      <c r="I12" s="109"/>
    </row>
    <row r="13" spans="1:10" x14ac:dyDescent="0.3">
      <c r="A13" s="2" t="s">
        <v>117</v>
      </c>
      <c r="B13" s="2" t="s">
        <v>88</v>
      </c>
      <c r="C13" s="3" t="s">
        <v>130</v>
      </c>
      <c r="D13" s="3" t="s">
        <v>38</v>
      </c>
      <c r="E13" s="3" t="s">
        <v>24</v>
      </c>
      <c r="F13" s="26">
        <v>1.1533564814814813E-3</v>
      </c>
      <c r="G13" s="14">
        <v>30205</v>
      </c>
      <c r="H13" s="68">
        <v>43534</v>
      </c>
      <c r="I13" s="57" t="s">
        <v>25</v>
      </c>
      <c r="J13" s="29">
        <f>(H13-G13)/365</f>
        <v>36.517808219178079</v>
      </c>
    </row>
    <row r="14" spans="1:10" x14ac:dyDescent="0.3">
      <c r="A14" s="5" t="s">
        <v>118</v>
      </c>
      <c r="B14" s="5"/>
      <c r="C14" s="6"/>
      <c r="D14" s="6"/>
      <c r="E14" s="6"/>
      <c r="F14" s="23"/>
      <c r="G14" s="8"/>
      <c r="H14" s="63"/>
      <c r="I14" s="65"/>
      <c r="J14" s="29">
        <f>(H14-G14)/365</f>
        <v>0</v>
      </c>
    </row>
    <row r="15" spans="1:10" x14ac:dyDescent="0.3">
      <c r="A15" s="5" t="s">
        <v>119</v>
      </c>
      <c r="B15" s="5" t="s">
        <v>128</v>
      </c>
      <c r="C15" s="6" t="s">
        <v>81</v>
      </c>
      <c r="D15" s="6" t="s">
        <v>34</v>
      </c>
      <c r="E15" s="6" t="s">
        <v>38</v>
      </c>
      <c r="F15" s="23">
        <v>1.2180555555555556E-3</v>
      </c>
      <c r="G15" s="8">
        <v>26368</v>
      </c>
      <c r="H15" s="63">
        <v>43163</v>
      </c>
      <c r="I15" s="49" t="s">
        <v>25</v>
      </c>
      <c r="J15" s="29">
        <f>(H15-G15)/365</f>
        <v>46.013698630136986</v>
      </c>
    </row>
    <row r="16" spans="1:10" x14ac:dyDescent="0.3">
      <c r="A16" s="5" t="s">
        <v>120</v>
      </c>
      <c r="B16" s="5" t="s">
        <v>131</v>
      </c>
      <c r="C16" s="6" t="s">
        <v>41</v>
      </c>
      <c r="D16" s="6" t="s">
        <v>29</v>
      </c>
      <c r="E16" s="8" t="s">
        <v>132</v>
      </c>
      <c r="F16" s="23">
        <v>1.2999999999999999E-3</v>
      </c>
      <c r="G16" s="8">
        <v>24821</v>
      </c>
      <c r="H16" s="63">
        <v>43163</v>
      </c>
      <c r="I16" s="52" t="s">
        <v>28</v>
      </c>
      <c r="J16" s="29">
        <f>(H16-G16)/365</f>
        <v>50.252054794520546</v>
      </c>
    </row>
    <row r="17" spans="1:10" x14ac:dyDescent="0.3">
      <c r="A17" s="5" t="s">
        <v>121</v>
      </c>
      <c r="B17" s="5" t="s">
        <v>131</v>
      </c>
      <c r="C17" s="6" t="s">
        <v>41</v>
      </c>
      <c r="D17" s="6" t="s">
        <v>85</v>
      </c>
      <c r="E17" s="8" t="s">
        <v>133</v>
      </c>
      <c r="F17" s="23">
        <v>1.307175925925926E-3</v>
      </c>
      <c r="G17" s="8">
        <v>24877</v>
      </c>
      <c r="H17" s="63">
        <v>45354</v>
      </c>
      <c r="I17" s="52" t="s">
        <v>28</v>
      </c>
      <c r="J17" s="29">
        <f>(H17-G17)/365</f>
        <v>56.101369863013701</v>
      </c>
    </row>
    <row r="18" spans="1:10" x14ac:dyDescent="0.3">
      <c r="A18" s="5" t="s">
        <v>122</v>
      </c>
      <c r="B18" s="5"/>
      <c r="C18" s="6"/>
      <c r="D18" s="8"/>
      <c r="E18" s="8"/>
      <c r="F18" s="8"/>
      <c r="G18" s="8"/>
      <c r="H18" s="63"/>
      <c r="I18" s="65"/>
    </row>
    <row r="19" spans="1:10" x14ac:dyDescent="0.3">
      <c r="A19" s="5" t="s">
        <v>123</v>
      </c>
      <c r="B19" s="5"/>
      <c r="C19" s="6"/>
      <c r="D19" s="8"/>
      <c r="E19" s="8"/>
      <c r="F19" s="8"/>
      <c r="G19" s="8"/>
      <c r="H19" s="63"/>
      <c r="I19" s="65"/>
    </row>
    <row r="20" spans="1:10" x14ac:dyDescent="0.3">
      <c r="A20" s="5" t="s">
        <v>124</v>
      </c>
      <c r="B20" s="5"/>
      <c r="C20" s="66"/>
      <c r="D20" s="8"/>
      <c r="E20" s="8"/>
      <c r="F20" s="8"/>
      <c r="G20" s="8"/>
      <c r="H20" s="63"/>
      <c r="I20" s="65"/>
    </row>
    <row r="21" spans="1:10" x14ac:dyDescent="0.3">
      <c r="A21" s="9" t="s">
        <v>125</v>
      </c>
      <c r="B21" s="9"/>
      <c r="C21" s="18"/>
      <c r="D21" s="18"/>
      <c r="E21" s="18"/>
      <c r="F21" s="15"/>
      <c r="G21" s="15"/>
      <c r="H21" s="67"/>
      <c r="I21" s="11"/>
    </row>
    <row r="22" spans="1:10" x14ac:dyDescent="0.3">
      <c r="A22" s="103" t="s">
        <v>23</v>
      </c>
      <c r="B22" s="110"/>
      <c r="C22" s="110"/>
      <c r="D22" s="110"/>
      <c r="E22" s="110"/>
      <c r="F22" s="110"/>
      <c r="G22" s="110"/>
      <c r="H22" s="110"/>
      <c r="I22" s="111"/>
    </row>
    <row r="23" spans="1:10" x14ac:dyDescent="0.3">
      <c r="A23" s="2" t="s">
        <v>117</v>
      </c>
      <c r="B23" s="2" t="s">
        <v>130</v>
      </c>
      <c r="C23" s="3" t="s">
        <v>38</v>
      </c>
      <c r="D23" s="3" t="s">
        <v>88</v>
      </c>
      <c r="E23" s="3" t="s">
        <v>24</v>
      </c>
      <c r="F23" s="26">
        <v>2.5589120370370371E-3</v>
      </c>
      <c r="G23" s="14">
        <v>30205</v>
      </c>
      <c r="H23" s="68">
        <v>43282</v>
      </c>
      <c r="I23" s="57" t="s">
        <v>25</v>
      </c>
      <c r="J23" s="29">
        <f>(H23-G23)/365</f>
        <v>35.827397260273976</v>
      </c>
    </row>
    <row r="24" spans="1:10" x14ac:dyDescent="0.3">
      <c r="A24" s="5" t="s">
        <v>118</v>
      </c>
      <c r="B24" s="73"/>
      <c r="C24" s="74"/>
      <c r="D24" s="6"/>
      <c r="E24" s="8"/>
      <c r="F24" s="23"/>
      <c r="G24" s="8"/>
      <c r="H24" s="63"/>
      <c r="I24" s="65"/>
      <c r="J24" s="29">
        <f>(H24-G24)/365</f>
        <v>0</v>
      </c>
    </row>
    <row r="25" spans="1:10" x14ac:dyDescent="0.3">
      <c r="A25" s="5" t="s">
        <v>119</v>
      </c>
      <c r="B25" s="69"/>
      <c r="C25" s="6"/>
      <c r="D25" s="8"/>
      <c r="E25" s="8"/>
      <c r="F25" s="23"/>
      <c r="G25" s="8"/>
      <c r="H25" s="63"/>
      <c r="I25" s="65"/>
      <c r="J25" s="29">
        <f t="shared" ref="J25:J26" si="0">(H25-G25)/365</f>
        <v>0</v>
      </c>
    </row>
    <row r="26" spans="1:10" x14ac:dyDescent="0.3">
      <c r="A26" s="5" t="s">
        <v>120</v>
      </c>
      <c r="B26" s="5" t="s">
        <v>134</v>
      </c>
      <c r="C26" s="8" t="s">
        <v>133</v>
      </c>
      <c r="D26" s="6" t="s">
        <v>29</v>
      </c>
      <c r="E26" s="6" t="s">
        <v>41</v>
      </c>
      <c r="F26" s="23">
        <v>2.878125E-3</v>
      </c>
      <c r="G26" s="22">
        <v>24877</v>
      </c>
      <c r="H26" s="63">
        <v>44363</v>
      </c>
      <c r="I26" s="52" t="s">
        <v>28</v>
      </c>
      <c r="J26" s="29">
        <f t="shared" si="0"/>
        <v>53.386301369863013</v>
      </c>
    </row>
    <row r="27" spans="1:10" x14ac:dyDescent="0.3">
      <c r="A27" s="5" t="s">
        <v>121</v>
      </c>
      <c r="B27" s="5"/>
      <c r="C27" s="6"/>
      <c r="D27" s="8"/>
      <c r="E27" s="8"/>
      <c r="F27" s="8"/>
      <c r="G27" s="8"/>
      <c r="H27" s="63"/>
      <c r="I27" s="65"/>
    </row>
    <row r="28" spans="1:10" x14ac:dyDescent="0.3">
      <c r="A28" s="5" t="s">
        <v>122</v>
      </c>
      <c r="B28" s="5"/>
      <c r="C28" s="6"/>
      <c r="D28" s="8"/>
      <c r="E28" s="8"/>
      <c r="F28" s="8"/>
      <c r="G28" s="8"/>
      <c r="H28" s="63"/>
      <c r="I28" s="65"/>
    </row>
    <row r="29" spans="1:10" x14ac:dyDescent="0.3">
      <c r="A29" s="5" t="s">
        <v>123</v>
      </c>
      <c r="B29" s="5"/>
      <c r="C29" s="6"/>
      <c r="D29" s="8"/>
      <c r="E29" s="8"/>
      <c r="F29" s="8"/>
      <c r="G29" s="8"/>
      <c r="H29" s="63"/>
      <c r="I29" s="65"/>
    </row>
    <row r="30" spans="1:10" x14ac:dyDescent="0.3">
      <c r="A30" s="5" t="s">
        <v>124</v>
      </c>
      <c r="B30" s="5"/>
      <c r="C30" s="66"/>
      <c r="D30" s="8"/>
      <c r="E30" s="8"/>
      <c r="F30" s="8"/>
      <c r="G30" s="8"/>
      <c r="H30" s="63"/>
      <c r="I30" s="65"/>
    </row>
    <row r="31" spans="1:10" x14ac:dyDescent="0.3">
      <c r="A31" s="9" t="s">
        <v>125</v>
      </c>
      <c r="B31" s="9"/>
      <c r="C31" s="18"/>
      <c r="D31" s="18"/>
      <c r="E31" s="18"/>
      <c r="F31" s="15"/>
      <c r="G31" s="15"/>
      <c r="H31" s="67"/>
      <c r="I31" s="11"/>
    </row>
  </sheetData>
  <mergeCells count="3">
    <mergeCell ref="A1:I1"/>
    <mergeCell ref="A12:I12"/>
    <mergeCell ref="A22:I2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zoomScale="80" zoomScaleNormal="80" workbookViewId="0">
      <selection activeCell="N8" sqref="N8"/>
    </sheetView>
  </sheetViews>
  <sheetFormatPr baseColWidth="10" defaultRowHeight="14.4" x14ac:dyDescent="0.3"/>
  <cols>
    <col min="1" max="1" width="28.77734375" bestFit="1" customWidth="1"/>
    <col min="2" max="2" width="16.33203125" bestFit="1" customWidth="1"/>
    <col min="3" max="3" width="18.88671875" bestFit="1" customWidth="1"/>
    <col min="4" max="4" width="12.88671875" bestFit="1" customWidth="1"/>
    <col min="5" max="5" width="12.88671875" style="1" bestFit="1" customWidth="1"/>
    <col min="6" max="6" width="11.21875" style="1" bestFit="1" customWidth="1"/>
    <col min="7" max="7" width="12.88671875" style="1" bestFit="1" customWidth="1"/>
    <col min="8" max="8" width="20.21875" style="1" bestFit="1" customWidth="1"/>
    <col min="9" max="9" width="17.88671875" style="1" bestFit="1" customWidth="1"/>
    <col min="10" max="10" width="14.33203125" style="1" bestFit="1" customWidth="1"/>
    <col min="11" max="11" width="14" style="1" bestFit="1" customWidth="1"/>
  </cols>
  <sheetData>
    <row r="1" spans="1:12" x14ac:dyDescent="0.3">
      <c r="A1" s="85" t="s">
        <v>143</v>
      </c>
      <c r="B1" s="1" t="s">
        <v>144</v>
      </c>
      <c r="C1" s="1" t="s">
        <v>145</v>
      </c>
      <c r="D1" s="1" t="s">
        <v>146</v>
      </c>
      <c r="E1" s="1" t="s">
        <v>147</v>
      </c>
      <c r="F1" s="1" t="s">
        <v>148</v>
      </c>
      <c r="G1" s="1" t="s">
        <v>149</v>
      </c>
      <c r="H1" s="1" t="s">
        <v>150</v>
      </c>
      <c r="I1" s="1" t="s">
        <v>18</v>
      </c>
      <c r="J1" s="1" t="s">
        <v>151</v>
      </c>
      <c r="K1" s="1" t="s">
        <v>152</v>
      </c>
      <c r="L1" s="1" t="s">
        <v>153</v>
      </c>
    </row>
    <row r="2" spans="1:12" x14ac:dyDescent="0.3">
      <c r="A2" s="73" t="s">
        <v>41</v>
      </c>
      <c r="B2" s="1">
        <v>3</v>
      </c>
      <c r="C2" s="1">
        <v>10</v>
      </c>
      <c r="D2" s="1"/>
      <c r="K2" s="1">
        <v>4</v>
      </c>
      <c r="L2" s="1">
        <f>SUM(B2:K2)</f>
        <v>17</v>
      </c>
    </row>
    <row r="3" spans="1:12" x14ac:dyDescent="0.3">
      <c r="A3" s="73" t="s">
        <v>34</v>
      </c>
      <c r="B3" s="1">
        <v>10</v>
      </c>
      <c r="C3" s="1"/>
      <c r="D3" s="1"/>
      <c r="G3" s="1">
        <v>1</v>
      </c>
      <c r="K3" s="1">
        <v>4</v>
      </c>
      <c r="L3" s="1">
        <f>SUM(B3:K3)</f>
        <v>15</v>
      </c>
    </row>
    <row r="4" spans="1:12" x14ac:dyDescent="0.3">
      <c r="A4" s="86" t="s">
        <v>167</v>
      </c>
      <c r="B4" s="1">
        <v>11</v>
      </c>
      <c r="C4" s="1"/>
      <c r="D4" s="1"/>
      <c r="L4" s="1">
        <f>SUM(B4:K4)</f>
        <v>11</v>
      </c>
    </row>
    <row r="5" spans="1:12" x14ac:dyDescent="0.3">
      <c r="A5" s="74" t="s">
        <v>24</v>
      </c>
      <c r="B5" s="1">
        <v>3</v>
      </c>
      <c r="C5" s="1"/>
      <c r="D5" s="1"/>
      <c r="E5" s="1">
        <v>4</v>
      </c>
      <c r="G5" s="1">
        <v>1</v>
      </c>
      <c r="I5" s="1">
        <v>1</v>
      </c>
      <c r="K5" s="1">
        <v>2</v>
      </c>
      <c r="L5" s="1">
        <f>SUM(B5:K5)</f>
        <v>11</v>
      </c>
    </row>
    <row r="6" spans="1:12" x14ac:dyDescent="0.3">
      <c r="A6" s="74" t="s">
        <v>68</v>
      </c>
      <c r="B6" s="1"/>
      <c r="C6" s="1"/>
      <c r="D6" s="1"/>
      <c r="G6" s="1">
        <v>7</v>
      </c>
      <c r="H6" s="1">
        <v>4</v>
      </c>
      <c r="L6" s="1">
        <f>SUM(B6:K6)</f>
        <v>11</v>
      </c>
    </row>
    <row r="7" spans="1:12" x14ac:dyDescent="0.3">
      <c r="A7" s="74" t="s">
        <v>80</v>
      </c>
      <c r="B7" s="1"/>
      <c r="C7" s="1"/>
      <c r="D7" s="1"/>
      <c r="J7" s="1">
        <v>10</v>
      </c>
      <c r="L7" s="1">
        <f>SUM(B7:K7)</f>
        <v>10</v>
      </c>
    </row>
    <row r="8" spans="1:12" x14ac:dyDescent="0.3">
      <c r="A8" s="73" t="s">
        <v>38</v>
      </c>
      <c r="B8" s="1">
        <v>1</v>
      </c>
      <c r="C8" s="1"/>
      <c r="D8" s="1">
        <v>2</v>
      </c>
      <c r="E8" s="1">
        <v>1</v>
      </c>
      <c r="K8" s="1">
        <v>5</v>
      </c>
      <c r="L8" s="1">
        <f>SUM(B8:K8)</f>
        <v>9</v>
      </c>
    </row>
    <row r="9" spans="1:12" x14ac:dyDescent="0.3">
      <c r="A9" s="74" t="s">
        <v>53</v>
      </c>
      <c r="B9" s="1"/>
      <c r="C9" s="1"/>
      <c r="D9" s="1">
        <v>3</v>
      </c>
      <c r="F9" s="1">
        <v>6</v>
      </c>
      <c r="L9" s="1">
        <f>SUM(B9:K9)</f>
        <v>9</v>
      </c>
    </row>
    <row r="10" spans="1:12" x14ac:dyDescent="0.3">
      <c r="A10" s="87" t="s">
        <v>85</v>
      </c>
      <c r="B10" s="1">
        <v>2</v>
      </c>
      <c r="C10" s="1">
        <v>2</v>
      </c>
      <c r="D10" s="1"/>
      <c r="F10" s="1">
        <v>2</v>
      </c>
      <c r="K10" s="1">
        <v>2</v>
      </c>
      <c r="L10" s="1">
        <f>SUM(B10:K10)</f>
        <v>8</v>
      </c>
    </row>
    <row r="11" spans="1:12" x14ac:dyDescent="0.3">
      <c r="A11" s="73" t="s">
        <v>47</v>
      </c>
      <c r="B11" s="1"/>
      <c r="C11" s="1">
        <v>1</v>
      </c>
      <c r="D11" s="1">
        <v>6</v>
      </c>
      <c r="F11" s="1">
        <v>1</v>
      </c>
      <c r="L11" s="1">
        <f>SUM(B11:K11)</f>
        <v>8</v>
      </c>
    </row>
    <row r="12" spans="1:12" x14ac:dyDescent="0.3">
      <c r="A12" s="73" t="s">
        <v>50</v>
      </c>
      <c r="B12" s="1"/>
      <c r="C12" s="1">
        <v>3</v>
      </c>
      <c r="D12" s="1">
        <v>2</v>
      </c>
      <c r="F12" s="1">
        <v>2</v>
      </c>
      <c r="L12" s="1">
        <f>SUM(B12:K12)</f>
        <v>7</v>
      </c>
    </row>
    <row r="13" spans="1:12" x14ac:dyDescent="0.3">
      <c r="A13" s="73" t="s">
        <v>52</v>
      </c>
      <c r="B13" s="1"/>
      <c r="C13" s="1"/>
      <c r="D13" s="1">
        <v>4</v>
      </c>
      <c r="F13" s="1">
        <v>3</v>
      </c>
      <c r="L13" s="1">
        <f>SUM(B13:K13)</f>
        <v>7</v>
      </c>
    </row>
    <row r="14" spans="1:12" x14ac:dyDescent="0.3">
      <c r="A14" s="73" t="s">
        <v>55</v>
      </c>
      <c r="B14" s="1"/>
      <c r="C14" s="1"/>
      <c r="D14" s="1"/>
      <c r="E14" s="1">
        <v>3</v>
      </c>
      <c r="G14" s="1">
        <v>1</v>
      </c>
      <c r="H14" s="1">
        <v>1</v>
      </c>
      <c r="I14" s="1">
        <v>1</v>
      </c>
      <c r="L14" s="1">
        <f>SUM(B14:K14)</f>
        <v>6</v>
      </c>
    </row>
    <row r="15" spans="1:12" x14ac:dyDescent="0.3">
      <c r="A15" s="73" t="s">
        <v>89</v>
      </c>
      <c r="B15" s="1">
        <v>2</v>
      </c>
      <c r="C15" s="1"/>
      <c r="D15" s="1"/>
      <c r="G15" s="1">
        <v>2</v>
      </c>
      <c r="H15" s="1">
        <v>1</v>
      </c>
      <c r="L15" s="1">
        <f>SUM(B15:K15)</f>
        <v>5</v>
      </c>
    </row>
    <row r="16" spans="1:12" x14ac:dyDescent="0.3">
      <c r="A16" s="73" t="s">
        <v>29</v>
      </c>
      <c r="B16" s="1"/>
      <c r="C16" s="1">
        <v>2</v>
      </c>
      <c r="D16" s="1"/>
      <c r="K16" s="1">
        <v>3</v>
      </c>
      <c r="L16" s="1">
        <f>SUM(B16:K16)</f>
        <v>5</v>
      </c>
    </row>
    <row r="17" spans="1:12" x14ac:dyDescent="0.3">
      <c r="A17" s="73" t="s">
        <v>82</v>
      </c>
      <c r="B17" s="1"/>
      <c r="C17" s="1">
        <v>4</v>
      </c>
      <c r="D17" s="1"/>
      <c r="F17" s="1">
        <v>1</v>
      </c>
      <c r="L17" s="1">
        <f>SUM(B17:K17)</f>
        <v>5</v>
      </c>
    </row>
    <row r="18" spans="1:12" x14ac:dyDescent="0.3">
      <c r="A18" s="73" t="s">
        <v>63</v>
      </c>
      <c r="B18" s="1"/>
      <c r="C18" s="1"/>
      <c r="D18" s="1">
        <v>1</v>
      </c>
      <c r="F18" s="1">
        <v>3</v>
      </c>
      <c r="H18" s="1">
        <v>1</v>
      </c>
      <c r="L18" s="1">
        <f>SUM(B18:K18)</f>
        <v>5</v>
      </c>
    </row>
    <row r="19" spans="1:12" x14ac:dyDescent="0.3">
      <c r="A19" s="74" t="s">
        <v>33</v>
      </c>
      <c r="B19" s="1">
        <v>3</v>
      </c>
      <c r="C19" s="1"/>
      <c r="D19" s="1"/>
      <c r="G19" s="1">
        <v>1</v>
      </c>
      <c r="L19" s="1">
        <f>SUM(B19:K19)</f>
        <v>4</v>
      </c>
    </row>
    <row r="20" spans="1:12" x14ac:dyDescent="0.3">
      <c r="A20" s="73" t="s">
        <v>91</v>
      </c>
      <c r="B20" s="1"/>
      <c r="C20" s="1">
        <v>2</v>
      </c>
      <c r="D20" s="1">
        <v>1</v>
      </c>
      <c r="F20" s="1">
        <v>1</v>
      </c>
      <c r="L20" s="1">
        <f>SUM(B20:K20)</f>
        <v>4</v>
      </c>
    </row>
    <row r="21" spans="1:12" x14ac:dyDescent="0.3">
      <c r="A21" s="73" t="s">
        <v>72</v>
      </c>
      <c r="B21" s="1"/>
      <c r="C21" s="1">
        <v>2</v>
      </c>
      <c r="D21" s="1"/>
      <c r="G21" s="1">
        <v>1</v>
      </c>
      <c r="K21" s="1">
        <v>1</v>
      </c>
      <c r="L21" s="1">
        <f>SUM(B21:K21)</f>
        <v>4</v>
      </c>
    </row>
    <row r="22" spans="1:12" x14ac:dyDescent="0.3">
      <c r="A22" s="73" t="s">
        <v>51</v>
      </c>
      <c r="B22" s="1"/>
      <c r="C22" s="1"/>
      <c r="D22" s="1">
        <v>3</v>
      </c>
      <c r="G22" s="1">
        <v>1</v>
      </c>
      <c r="L22" s="1">
        <f>SUM(B22:K22)</f>
        <v>4</v>
      </c>
    </row>
    <row r="23" spans="1:12" x14ac:dyDescent="0.3">
      <c r="A23" s="74" t="s">
        <v>54</v>
      </c>
      <c r="B23" s="1"/>
      <c r="C23" s="1"/>
      <c r="D23" s="1">
        <v>2</v>
      </c>
      <c r="F23" s="1">
        <v>2</v>
      </c>
      <c r="L23" s="1">
        <f>SUM(B23:K23)</f>
        <v>4</v>
      </c>
    </row>
    <row r="24" spans="1:12" x14ac:dyDescent="0.3">
      <c r="A24" s="73" t="s">
        <v>49</v>
      </c>
      <c r="B24" s="1"/>
      <c r="C24" s="1"/>
      <c r="D24" s="1">
        <v>1</v>
      </c>
      <c r="F24" s="1">
        <v>3</v>
      </c>
      <c r="L24" s="1">
        <f>SUM(B24:K24)</f>
        <v>4</v>
      </c>
    </row>
    <row r="25" spans="1:12" x14ac:dyDescent="0.3">
      <c r="A25" s="73" t="s">
        <v>94</v>
      </c>
      <c r="B25" s="1">
        <v>2</v>
      </c>
      <c r="C25" s="1">
        <v>1</v>
      </c>
      <c r="D25" s="1"/>
      <c r="L25" s="1">
        <f>SUM(B25:K25)</f>
        <v>3</v>
      </c>
    </row>
    <row r="26" spans="1:12" x14ac:dyDescent="0.3">
      <c r="A26" s="73" t="s">
        <v>83</v>
      </c>
      <c r="B26" s="1">
        <v>2</v>
      </c>
      <c r="C26" s="1">
        <v>1</v>
      </c>
      <c r="D26" s="1"/>
      <c r="L26" s="1">
        <f>SUM(B26:K26)</f>
        <v>3</v>
      </c>
    </row>
    <row r="27" spans="1:12" x14ac:dyDescent="0.3">
      <c r="A27" s="73" t="s">
        <v>88</v>
      </c>
      <c r="B27" s="1">
        <v>1</v>
      </c>
      <c r="C27" s="1"/>
      <c r="D27" s="1"/>
      <c r="K27" s="1">
        <v>2</v>
      </c>
      <c r="L27" s="1">
        <f>SUM(B27:K27)</f>
        <v>3</v>
      </c>
    </row>
    <row r="28" spans="1:12" x14ac:dyDescent="0.3">
      <c r="A28" s="73" t="s">
        <v>81</v>
      </c>
      <c r="B28" s="1">
        <v>1</v>
      </c>
      <c r="C28" s="1"/>
      <c r="D28" s="1"/>
      <c r="K28" s="1">
        <v>2</v>
      </c>
      <c r="L28" s="1">
        <f>SUM(B28:K28)</f>
        <v>3</v>
      </c>
    </row>
    <row r="29" spans="1:12" x14ac:dyDescent="0.3">
      <c r="A29" s="73" t="s">
        <v>93</v>
      </c>
      <c r="B29" s="1">
        <v>1</v>
      </c>
      <c r="C29" s="1">
        <v>1</v>
      </c>
      <c r="D29" s="1"/>
      <c r="K29" s="1">
        <v>1</v>
      </c>
      <c r="L29" s="1">
        <f>SUM(B29:K29)</f>
        <v>3</v>
      </c>
    </row>
    <row r="30" spans="1:12" x14ac:dyDescent="0.3">
      <c r="A30" s="73" t="s">
        <v>44</v>
      </c>
      <c r="B30" s="1"/>
      <c r="C30" s="1">
        <v>3</v>
      </c>
      <c r="D30" s="1"/>
      <c r="L30" s="1">
        <f>SUM(B30:K30)</f>
        <v>3</v>
      </c>
    </row>
    <row r="31" spans="1:12" x14ac:dyDescent="0.3">
      <c r="A31" s="73" t="s">
        <v>45</v>
      </c>
      <c r="B31" s="1"/>
      <c r="C31" s="1">
        <v>1</v>
      </c>
      <c r="D31" s="1">
        <v>1</v>
      </c>
      <c r="F31" s="1">
        <v>1</v>
      </c>
      <c r="L31" s="1">
        <f>SUM(B31:K31)</f>
        <v>3</v>
      </c>
    </row>
    <row r="32" spans="1:12" x14ac:dyDescent="0.3">
      <c r="A32" s="73" t="s">
        <v>98</v>
      </c>
      <c r="B32" s="1"/>
      <c r="C32" s="1"/>
      <c r="D32" s="1"/>
      <c r="E32" s="1">
        <v>1</v>
      </c>
      <c r="G32" s="1">
        <v>2</v>
      </c>
      <c r="L32" s="1">
        <f>SUM(B32:K32)</f>
        <v>3</v>
      </c>
    </row>
    <row r="33" spans="1:12" x14ac:dyDescent="0.3">
      <c r="A33" s="73" t="s">
        <v>73</v>
      </c>
      <c r="B33" s="1"/>
      <c r="C33" s="1"/>
      <c r="D33" s="1"/>
      <c r="G33" s="1">
        <v>2</v>
      </c>
      <c r="I33" s="1">
        <v>1</v>
      </c>
      <c r="L33" s="1">
        <f>SUM(B33:K33)</f>
        <v>3</v>
      </c>
    </row>
    <row r="34" spans="1:12" x14ac:dyDescent="0.3">
      <c r="A34" s="73" t="s">
        <v>74</v>
      </c>
      <c r="B34" s="1"/>
      <c r="C34" s="1"/>
      <c r="D34" s="1"/>
      <c r="H34" s="1">
        <v>3</v>
      </c>
      <c r="L34" s="1">
        <f>SUM(B34:K34)</f>
        <v>3</v>
      </c>
    </row>
    <row r="35" spans="1:12" x14ac:dyDescent="0.3">
      <c r="A35" s="73" t="s">
        <v>99</v>
      </c>
      <c r="B35" s="1"/>
      <c r="C35" s="1"/>
      <c r="D35" s="1"/>
      <c r="H35" s="1">
        <v>3</v>
      </c>
      <c r="L35" s="1">
        <f>SUM(B35:K35)</f>
        <v>3</v>
      </c>
    </row>
    <row r="36" spans="1:12" x14ac:dyDescent="0.3">
      <c r="A36" s="73" t="s">
        <v>87</v>
      </c>
      <c r="B36" s="1">
        <v>1</v>
      </c>
      <c r="C36" s="1"/>
      <c r="D36" s="1"/>
      <c r="K36" s="1">
        <v>1</v>
      </c>
      <c r="L36" s="1">
        <f>SUM(B36:K36)</f>
        <v>2</v>
      </c>
    </row>
    <row r="37" spans="1:12" x14ac:dyDescent="0.3">
      <c r="A37" s="87" t="s">
        <v>42</v>
      </c>
      <c r="B37" s="1"/>
      <c r="C37" s="1">
        <v>2</v>
      </c>
      <c r="D37" s="1"/>
      <c r="L37" s="1">
        <f>SUM(B37:K37)</f>
        <v>2</v>
      </c>
    </row>
    <row r="38" spans="1:12" x14ac:dyDescent="0.3">
      <c r="A38" s="73" t="s">
        <v>84</v>
      </c>
      <c r="B38" s="1"/>
      <c r="C38" s="1"/>
      <c r="D38" s="1">
        <v>1</v>
      </c>
      <c r="F38" s="1">
        <v>1</v>
      </c>
      <c r="L38" s="1">
        <f>SUM(B38:K38)</f>
        <v>2</v>
      </c>
    </row>
    <row r="39" spans="1:12" x14ac:dyDescent="0.3">
      <c r="A39" s="74" t="s">
        <v>43</v>
      </c>
      <c r="B39" s="1"/>
      <c r="C39" s="1"/>
      <c r="D39" s="1">
        <v>2</v>
      </c>
      <c r="L39" s="1">
        <f>SUM(B39:K39)</f>
        <v>2</v>
      </c>
    </row>
    <row r="40" spans="1:12" x14ac:dyDescent="0.3">
      <c r="A40" s="73" t="s">
        <v>56</v>
      </c>
      <c r="B40" s="1"/>
      <c r="C40" s="1"/>
      <c r="D40" s="1"/>
      <c r="E40" s="1">
        <v>2</v>
      </c>
      <c r="L40" s="1">
        <f>SUM(B40:K40)</f>
        <v>2</v>
      </c>
    </row>
    <row r="41" spans="1:12" x14ac:dyDescent="0.3">
      <c r="A41" s="73" t="s">
        <v>97</v>
      </c>
      <c r="B41" s="1"/>
      <c r="C41" s="1"/>
      <c r="D41" s="1"/>
      <c r="E41" s="1">
        <v>2</v>
      </c>
      <c r="L41" s="1">
        <f>SUM(B41:K41)</f>
        <v>2</v>
      </c>
    </row>
    <row r="42" spans="1:12" x14ac:dyDescent="0.3">
      <c r="A42" s="73" t="s">
        <v>64</v>
      </c>
      <c r="B42" s="1"/>
      <c r="C42" s="1"/>
      <c r="D42" s="1"/>
      <c r="F42" s="1">
        <v>2</v>
      </c>
      <c r="L42" s="1">
        <f>SUM(B42:K42)</f>
        <v>2</v>
      </c>
    </row>
    <row r="43" spans="1:12" x14ac:dyDescent="0.3">
      <c r="A43" s="73" t="s">
        <v>76</v>
      </c>
      <c r="B43" s="1"/>
      <c r="C43" s="1"/>
      <c r="D43" s="1"/>
      <c r="H43" s="1">
        <v>2</v>
      </c>
      <c r="L43" s="1">
        <f>SUM(B43:K43)</f>
        <v>2</v>
      </c>
    </row>
    <row r="44" spans="1:12" x14ac:dyDescent="0.3">
      <c r="A44" s="73" t="s">
        <v>77</v>
      </c>
      <c r="B44" s="1"/>
      <c r="C44" s="1"/>
      <c r="D44" s="1"/>
      <c r="H44" s="1">
        <v>2</v>
      </c>
      <c r="L44" s="1">
        <f>SUM(B44:K44)</f>
        <v>2</v>
      </c>
    </row>
    <row r="45" spans="1:12" x14ac:dyDescent="0.3">
      <c r="A45" s="73" t="s">
        <v>78</v>
      </c>
      <c r="B45" s="1"/>
      <c r="C45" s="1"/>
      <c r="D45" s="1"/>
      <c r="H45" s="1">
        <v>2</v>
      </c>
      <c r="L45" s="1">
        <f>SUM(B45:K45)</f>
        <v>2</v>
      </c>
    </row>
    <row r="46" spans="1:12" x14ac:dyDescent="0.3">
      <c r="A46" s="73" t="s">
        <v>102</v>
      </c>
      <c r="B46" s="1"/>
      <c r="C46" s="1"/>
      <c r="D46" s="1"/>
      <c r="H46" s="1">
        <v>2</v>
      </c>
      <c r="L46" s="1">
        <f>SUM(B46:K46)</f>
        <v>2</v>
      </c>
    </row>
    <row r="47" spans="1:12" x14ac:dyDescent="0.3">
      <c r="A47" s="74" t="s">
        <v>79</v>
      </c>
      <c r="B47" s="1"/>
      <c r="C47" s="1"/>
      <c r="D47" s="1"/>
      <c r="H47" s="1">
        <v>2</v>
      </c>
      <c r="L47" s="1">
        <f>SUM(B47:K47)</f>
        <v>2</v>
      </c>
    </row>
    <row r="48" spans="1:12" x14ac:dyDescent="0.3">
      <c r="A48" s="73" t="s">
        <v>128</v>
      </c>
      <c r="B48" s="1"/>
      <c r="C48" s="1"/>
      <c r="D48" s="1"/>
      <c r="K48" s="1">
        <v>2</v>
      </c>
      <c r="L48" s="1">
        <f>SUM(B48:K48)</f>
        <v>2</v>
      </c>
    </row>
    <row r="49" spans="1:12" x14ac:dyDescent="0.3">
      <c r="A49" s="74" t="s">
        <v>132</v>
      </c>
      <c r="B49" s="1"/>
      <c r="C49" s="1"/>
      <c r="D49" s="1"/>
      <c r="K49" s="1">
        <v>2</v>
      </c>
      <c r="L49" s="1">
        <f>SUM(B49:K49)</f>
        <v>2</v>
      </c>
    </row>
    <row r="50" spans="1:12" x14ac:dyDescent="0.3">
      <c r="A50" s="74" t="s">
        <v>131</v>
      </c>
      <c r="B50" s="1"/>
      <c r="C50" s="1"/>
      <c r="D50" s="1"/>
      <c r="K50" s="1">
        <v>2</v>
      </c>
      <c r="L50" s="1">
        <f>SUM(B50:K50)</f>
        <v>2</v>
      </c>
    </row>
    <row r="51" spans="1:12" x14ac:dyDescent="0.3">
      <c r="A51" s="74" t="s">
        <v>36</v>
      </c>
      <c r="B51" s="1">
        <v>1</v>
      </c>
      <c r="C51" s="1"/>
      <c r="D51" s="1"/>
      <c r="L51" s="1">
        <f>SUM(B51:K51)</f>
        <v>1</v>
      </c>
    </row>
    <row r="52" spans="1:12" x14ac:dyDescent="0.3">
      <c r="A52" s="74" t="s">
        <v>86</v>
      </c>
      <c r="B52" s="1">
        <v>1</v>
      </c>
      <c r="C52" s="1"/>
      <c r="D52" s="1"/>
      <c r="L52" s="1">
        <f>SUM(B52:K52)</f>
        <v>1</v>
      </c>
    </row>
    <row r="53" spans="1:12" x14ac:dyDescent="0.3">
      <c r="A53" s="73" t="s">
        <v>90</v>
      </c>
      <c r="B53" s="1">
        <v>1</v>
      </c>
      <c r="C53" s="1"/>
      <c r="D53" s="1"/>
      <c r="L53" s="1">
        <f>SUM(B53:K53)</f>
        <v>1</v>
      </c>
    </row>
    <row r="54" spans="1:12" x14ac:dyDescent="0.3">
      <c r="A54" s="73" t="s">
        <v>39</v>
      </c>
      <c r="B54" s="1">
        <v>1</v>
      </c>
      <c r="C54" s="1"/>
      <c r="D54" s="1"/>
      <c r="L54" s="1">
        <f>SUM(B54:K54)</f>
        <v>1</v>
      </c>
    </row>
    <row r="55" spans="1:12" x14ac:dyDescent="0.3">
      <c r="A55" s="73" t="s">
        <v>54</v>
      </c>
      <c r="B55" s="1"/>
      <c r="C55" s="1">
        <v>1</v>
      </c>
      <c r="D55" s="1"/>
      <c r="L55" s="1">
        <f>SUM(B55:K55)</f>
        <v>1</v>
      </c>
    </row>
    <row r="56" spans="1:12" x14ac:dyDescent="0.3">
      <c r="A56" s="73" t="s">
        <v>114</v>
      </c>
      <c r="B56" s="1"/>
      <c r="C56" s="1">
        <v>1</v>
      </c>
      <c r="D56" s="1"/>
      <c r="L56" s="1">
        <f>SUM(B56:K56)</f>
        <v>1</v>
      </c>
    </row>
    <row r="57" spans="1:12" x14ac:dyDescent="0.3">
      <c r="A57" s="73" t="s">
        <v>115</v>
      </c>
      <c r="B57" s="1"/>
      <c r="C57" s="1">
        <v>1</v>
      </c>
      <c r="D57" s="1"/>
      <c r="L57" s="1">
        <f>SUM(B57:K57)</f>
        <v>1</v>
      </c>
    </row>
    <row r="58" spans="1:12" x14ac:dyDescent="0.3">
      <c r="A58" s="73" t="s">
        <v>116</v>
      </c>
      <c r="B58" s="1"/>
      <c r="C58" s="1">
        <v>1</v>
      </c>
      <c r="D58" s="1"/>
      <c r="L58" s="1">
        <f>SUM(B58:K58)</f>
        <v>1</v>
      </c>
    </row>
    <row r="59" spans="1:12" x14ac:dyDescent="0.3">
      <c r="A59" s="74" t="s">
        <v>30</v>
      </c>
      <c r="B59" s="1"/>
      <c r="C59" s="1"/>
      <c r="D59" s="1">
        <v>1</v>
      </c>
      <c r="L59" s="1">
        <f>SUM(B59:K59)</f>
        <v>1</v>
      </c>
    </row>
    <row r="60" spans="1:12" x14ac:dyDescent="0.3">
      <c r="A60" s="73" t="s">
        <v>95</v>
      </c>
      <c r="B60" s="1"/>
      <c r="C60" s="1"/>
      <c r="D60" s="1">
        <v>1</v>
      </c>
      <c r="L60" s="1">
        <f>SUM(B60:K60)</f>
        <v>1</v>
      </c>
    </row>
    <row r="61" spans="1:12" x14ac:dyDescent="0.3">
      <c r="A61" s="74" t="s">
        <v>60</v>
      </c>
      <c r="B61" s="1"/>
      <c r="C61" s="1"/>
      <c r="D61" s="1">
        <v>1</v>
      </c>
      <c r="L61" s="1">
        <f>SUM(B61:K61)</f>
        <v>1</v>
      </c>
    </row>
    <row r="62" spans="1:12" x14ac:dyDescent="0.3">
      <c r="A62" s="73" t="s">
        <v>141</v>
      </c>
      <c r="B62" s="1"/>
      <c r="C62" s="1"/>
      <c r="D62" s="1"/>
      <c r="F62" s="1">
        <v>1</v>
      </c>
      <c r="L62" s="1">
        <f>SUM(B62:K62)</f>
        <v>1</v>
      </c>
    </row>
    <row r="63" spans="1:12" x14ac:dyDescent="0.3">
      <c r="A63" s="74" t="s">
        <v>142</v>
      </c>
      <c r="B63" s="1"/>
      <c r="C63" s="1"/>
      <c r="D63" s="1"/>
      <c r="F63" s="1">
        <v>1</v>
      </c>
      <c r="L63" s="1">
        <f>SUM(B63:K63)</f>
        <v>1</v>
      </c>
    </row>
    <row r="64" spans="1:12" x14ac:dyDescent="0.3">
      <c r="A64" s="73" t="s">
        <v>136</v>
      </c>
      <c r="B64" s="1"/>
      <c r="C64" s="1"/>
      <c r="D64" s="1"/>
      <c r="F64" s="1">
        <v>1</v>
      </c>
      <c r="L64" s="1">
        <f>SUM(B64:K64)</f>
        <v>1</v>
      </c>
    </row>
    <row r="65" spans="1:12" x14ac:dyDescent="0.3">
      <c r="A65" s="73" t="s">
        <v>137</v>
      </c>
      <c r="B65" s="1"/>
      <c r="C65" s="1"/>
      <c r="D65" s="1"/>
      <c r="F65" s="1">
        <v>1</v>
      </c>
      <c r="L65" s="1">
        <f>SUM(B65:K65)</f>
        <v>1</v>
      </c>
    </row>
    <row r="66" spans="1:12" x14ac:dyDescent="0.3">
      <c r="A66" s="73" t="s">
        <v>138</v>
      </c>
      <c r="B66" s="1"/>
      <c r="C66" s="1"/>
      <c r="D66" s="1"/>
      <c r="F66" s="1">
        <v>1</v>
      </c>
      <c r="L66" s="1">
        <f>SUM(B66:K66)</f>
        <v>1</v>
      </c>
    </row>
    <row r="67" spans="1:12" x14ac:dyDescent="0.3">
      <c r="A67" s="74" t="s">
        <v>62</v>
      </c>
      <c r="B67" s="1"/>
      <c r="C67" s="1"/>
      <c r="D67" s="1"/>
      <c r="F67" s="1">
        <v>1</v>
      </c>
      <c r="L67" s="1">
        <f>SUM(B67:K67)</f>
        <v>1</v>
      </c>
    </row>
    <row r="68" spans="1:12" x14ac:dyDescent="0.3">
      <c r="A68" s="73" t="s">
        <v>110</v>
      </c>
      <c r="B68" s="1"/>
      <c r="C68" s="1"/>
      <c r="D68" s="1"/>
      <c r="F68" s="1">
        <v>1</v>
      </c>
      <c r="L68" s="1">
        <f>SUM(B68:K68)</f>
        <v>1</v>
      </c>
    </row>
    <row r="69" spans="1:12" x14ac:dyDescent="0.3">
      <c r="A69" s="73" t="s">
        <v>65</v>
      </c>
      <c r="B69" s="1"/>
      <c r="C69" s="1"/>
      <c r="D69" s="1"/>
      <c r="F69" s="1">
        <v>1</v>
      </c>
      <c r="L69" s="1">
        <f>SUM(B69:K69)</f>
        <v>1</v>
      </c>
    </row>
    <row r="70" spans="1:12" x14ac:dyDescent="0.3">
      <c r="A70" s="73" t="s">
        <v>66</v>
      </c>
      <c r="B70" s="1"/>
      <c r="C70" s="1"/>
      <c r="D70" s="1"/>
      <c r="F70" s="1">
        <v>1</v>
      </c>
      <c r="L70" s="1">
        <f>SUM(B70:K70)</f>
        <v>1</v>
      </c>
    </row>
    <row r="71" spans="1:12" x14ac:dyDescent="0.3">
      <c r="A71" s="73" t="s">
        <v>111</v>
      </c>
      <c r="B71" s="1"/>
      <c r="C71" s="1"/>
      <c r="D71" s="1"/>
      <c r="F71" s="1">
        <v>1</v>
      </c>
      <c r="L71" s="1">
        <f>SUM(B71:K71)</f>
        <v>1</v>
      </c>
    </row>
    <row r="72" spans="1:12" x14ac:dyDescent="0.3">
      <c r="A72" s="73" t="s">
        <v>67</v>
      </c>
      <c r="B72" s="1"/>
      <c r="C72" s="1"/>
      <c r="D72" s="1"/>
      <c r="F72" s="1">
        <v>1</v>
      </c>
      <c r="L72" s="1">
        <f>SUM(B72:K72)</f>
        <v>1</v>
      </c>
    </row>
    <row r="73" spans="1:12" x14ac:dyDescent="0.3">
      <c r="A73" s="73" t="s">
        <v>69</v>
      </c>
      <c r="B73" s="1"/>
      <c r="C73" s="1"/>
      <c r="D73" s="1"/>
      <c r="G73" s="1">
        <v>1</v>
      </c>
      <c r="L73" s="1">
        <f>SUM(B73:K73)</f>
        <v>1</v>
      </c>
    </row>
    <row r="74" spans="1:12" x14ac:dyDescent="0.3">
      <c r="A74" s="73" t="s">
        <v>70</v>
      </c>
      <c r="B74" s="1"/>
      <c r="C74" s="1"/>
      <c r="D74" s="1"/>
      <c r="G74" s="1">
        <v>1</v>
      </c>
      <c r="L74" s="1">
        <f>SUM(B74:K74)</f>
        <v>1</v>
      </c>
    </row>
    <row r="75" spans="1:12" x14ac:dyDescent="0.3">
      <c r="A75" s="73" t="s">
        <v>75</v>
      </c>
      <c r="B75" s="6"/>
      <c r="C75" s="6"/>
      <c r="D75" s="6"/>
      <c r="E75" s="6"/>
      <c r="F75" s="6"/>
      <c r="G75" s="6"/>
      <c r="H75" s="6">
        <v>1</v>
      </c>
      <c r="I75" s="6"/>
      <c r="J75" s="6"/>
      <c r="K75" s="6"/>
      <c r="L75" s="6">
        <f>SUM(B75:K75)</f>
        <v>1</v>
      </c>
    </row>
    <row r="76" spans="1:12" x14ac:dyDescent="0.3">
      <c r="A76" s="73" t="s">
        <v>100</v>
      </c>
      <c r="B76" s="1"/>
      <c r="C76" s="1"/>
      <c r="D76" s="1"/>
      <c r="H76" s="1">
        <v>1</v>
      </c>
      <c r="L76" s="1">
        <f>SUM(B76:K76)</f>
        <v>1</v>
      </c>
    </row>
    <row r="77" spans="1:12" x14ac:dyDescent="0.3">
      <c r="A77" s="74" t="s">
        <v>101</v>
      </c>
      <c r="B77" s="1"/>
      <c r="C77" s="1"/>
      <c r="D77" s="1"/>
      <c r="H77" s="1">
        <v>1</v>
      </c>
      <c r="L77" s="1">
        <f>SUM(B77:K77)</f>
        <v>1</v>
      </c>
    </row>
    <row r="78" spans="1:12" x14ac:dyDescent="0.3">
      <c r="A78" s="74" t="s">
        <v>108</v>
      </c>
      <c r="B78" s="1"/>
      <c r="C78" s="1"/>
      <c r="D78" s="1"/>
      <c r="H78" s="1">
        <v>1</v>
      </c>
      <c r="L78" s="1">
        <f>SUM(B78:K78)</f>
        <v>1</v>
      </c>
    </row>
    <row r="79" spans="1:12" x14ac:dyDescent="0.3">
      <c r="A79" s="73" t="s">
        <v>160</v>
      </c>
      <c r="B79" s="1"/>
      <c r="C79" s="1"/>
      <c r="D79" s="1"/>
      <c r="J79" s="1">
        <v>1</v>
      </c>
      <c r="L79" s="1">
        <f>SUM(B79:K79)</f>
        <v>1</v>
      </c>
    </row>
    <row r="80" spans="1:12" x14ac:dyDescent="0.3">
      <c r="A80" s="74" t="s">
        <v>127</v>
      </c>
      <c r="B80" s="1"/>
      <c r="C80" s="1"/>
      <c r="D80" s="1"/>
      <c r="K80" s="1">
        <v>1</v>
      </c>
      <c r="L80" s="1">
        <f>SUM(B80:K80)</f>
        <v>1</v>
      </c>
    </row>
    <row r="81" spans="1:12" x14ac:dyDescent="0.3">
      <c r="A81" s="74" t="s">
        <v>129</v>
      </c>
      <c r="B81" s="1"/>
      <c r="C81" s="1"/>
      <c r="D81" s="1"/>
      <c r="K81" s="1">
        <v>1</v>
      </c>
      <c r="L81" s="1">
        <f>SUM(B81:K81)</f>
        <v>1</v>
      </c>
    </row>
    <row r="82" spans="1:12" x14ac:dyDescent="0.3">
      <c r="A82" s="74" t="s">
        <v>130</v>
      </c>
      <c r="B82" s="1"/>
      <c r="C82" s="1"/>
      <c r="D82" s="1"/>
      <c r="K82" s="1">
        <v>1</v>
      </c>
      <c r="L82" s="1">
        <f>SUM(B82:K82)</f>
        <v>1</v>
      </c>
    </row>
    <row r="83" spans="1:12" x14ac:dyDescent="0.3">
      <c r="A83" s="121" t="s">
        <v>133</v>
      </c>
      <c r="B83" s="1"/>
      <c r="C83" s="1"/>
      <c r="D83" s="1"/>
      <c r="K83" s="1">
        <v>1</v>
      </c>
      <c r="L83" s="1">
        <f>SUM(B83:K83)</f>
        <v>1</v>
      </c>
    </row>
    <row r="84" spans="1:12" x14ac:dyDescent="0.3">
      <c r="A84" s="73" t="s">
        <v>134</v>
      </c>
      <c r="B84" s="1"/>
      <c r="C84" s="1"/>
      <c r="D84" s="1"/>
      <c r="K84" s="1">
        <v>1</v>
      </c>
      <c r="L84" s="1">
        <f>SUM(B84:K84)</f>
        <v>1</v>
      </c>
    </row>
    <row r="85" spans="1:12" x14ac:dyDescent="0.3">
      <c r="A85" s="85"/>
      <c r="B85" s="1">
        <f>SUM(Tabla1[VELOCIDAD])</f>
        <v>47</v>
      </c>
      <c r="C85" s="1">
        <f>SUM(Tabla1[MEDIOFONDO])</f>
        <v>39</v>
      </c>
      <c r="D85" s="1">
        <f>SUM(Tabla1[FONDO])</f>
        <v>32</v>
      </c>
      <c r="E85" s="1">
        <f>SUM(Tabla1[VALLAS])</f>
        <v>13</v>
      </c>
      <c r="F85" s="1">
        <f>SUM(Tabla1[RUTA])</f>
        <v>39</v>
      </c>
      <c r="G85" s="1">
        <f>SUM(Tabla1[SALTOS])</f>
        <v>21</v>
      </c>
      <c r="H85" s="1">
        <f>SUM(Tabla1[LANZAMIENTOS])</f>
        <v>27</v>
      </c>
      <c r="I85" s="1">
        <f>SUM(Tabla1[DECATHLON])</f>
        <v>3</v>
      </c>
      <c r="J85" s="1">
        <f>SUM(Tabla1[MARCHA])</f>
        <v>11</v>
      </c>
      <c r="L85" s="1">
        <f>SUM(Tabla1[TOTAL])</f>
        <v>270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activeCell="H15" sqref="H15"/>
    </sheetView>
  </sheetViews>
  <sheetFormatPr baseColWidth="10" defaultRowHeight="14.4" x14ac:dyDescent="0.3"/>
  <cols>
    <col min="1" max="1" width="16.77734375" customWidth="1"/>
    <col min="2" max="2" width="12.6640625" customWidth="1"/>
    <col min="3" max="3" width="13" bestFit="1" customWidth="1"/>
    <col min="4" max="4" width="11.21875" customWidth="1"/>
    <col min="5" max="5" width="11.6640625" customWidth="1"/>
    <col min="6" max="6" width="9.77734375" customWidth="1"/>
    <col min="7" max="7" width="13.21875" customWidth="1"/>
    <col min="8" max="8" width="14.6640625" bestFit="1" customWidth="1"/>
    <col min="9" max="9" width="13" customWidth="1"/>
    <col min="10" max="10" width="10.44140625" customWidth="1"/>
    <col min="11" max="11" width="11.109375" customWidth="1"/>
    <col min="12" max="12" width="13.109375" customWidth="1"/>
  </cols>
  <sheetData>
    <row r="1" spans="1:12" x14ac:dyDescent="0.3">
      <c r="A1" s="88" t="s">
        <v>156</v>
      </c>
      <c r="B1" s="88" t="s">
        <v>144</v>
      </c>
      <c r="C1" s="88" t="s">
        <v>145</v>
      </c>
      <c r="D1" s="88" t="s">
        <v>146</v>
      </c>
      <c r="E1" s="88" t="s">
        <v>147</v>
      </c>
      <c r="F1" s="88" t="s">
        <v>148</v>
      </c>
      <c r="G1" s="88" t="s">
        <v>149</v>
      </c>
      <c r="H1" s="88" t="s">
        <v>150</v>
      </c>
      <c r="I1" s="88" t="s">
        <v>18</v>
      </c>
      <c r="J1" s="88" t="s">
        <v>151</v>
      </c>
      <c r="K1" s="88" t="s">
        <v>152</v>
      </c>
      <c r="L1" s="89" t="s">
        <v>153</v>
      </c>
    </row>
    <row r="2" spans="1:12" x14ac:dyDescent="0.3">
      <c r="A2" s="112" t="s">
        <v>25</v>
      </c>
      <c r="B2" s="90">
        <v>26</v>
      </c>
      <c r="C2" s="90">
        <v>2</v>
      </c>
      <c r="D2" s="90">
        <v>7</v>
      </c>
      <c r="E2" s="90">
        <v>12</v>
      </c>
      <c r="F2" s="90"/>
      <c r="G2" s="90">
        <v>10</v>
      </c>
      <c r="H2" s="90">
        <v>5</v>
      </c>
      <c r="I2" s="90">
        <v>3</v>
      </c>
      <c r="J2" s="90"/>
      <c r="K2" s="90">
        <v>5</v>
      </c>
      <c r="L2" s="90">
        <f t="shared" ref="L2:L6" si="0">SUM(B2:K2)</f>
        <v>70</v>
      </c>
    </row>
    <row r="3" spans="1:12" x14ac:dyDescent="0.3">
      <c r="A3" s="113" t="s">
        <v>31</v>
      </c>
      <c r="B3" s="90">
        <v>7</v>
      </c>
      <c r="C3" s="90">
        <v>4</v>
      </c>
      <c r="D3" s="90">
        <v>1</v>
      </c>
      <c r="E3" s="90"/>
      <c r="F3" s="90"/>
      <c r="G3" s="90">
        <v>11</v>
      </c>
      <c r="H3" s="90">
        <v>17</v>
      </c>
      <c r="I3" s="90"/>
      <c r="J3" s="90">
        <v>10</v>
      </c>
      <c r="K3" s="90">
        <v>1</v>
      </c>
      <c r="L3" s="90">
        <f t="shared" si="0"/>
        <v>51</v>
      </c>
    </row>
    <row r="4" spans="1:12" x14ac:dyDescent="0.3">
      <c r="A4" s="116" t="s">
        <v>28</v>
      </c>
      <c r="B4" s="90">
        <v>8</v>
      </c>
      <c r="C4" s="90">
        <v>15</v>
      </c>
      <c r="D4" s="90">
        <v>5</v>
      </c>
      <c r="E4" s="90"/>
      <c r="F4" s="90">
        <v>9</v>
      </c>
      <c r="G4" s="90"/>
      <c r="H4" s="90"/>
      <c r="I4" s="90"/>
      <c r="J4" s="90"/>
      <c r="K4" s="90">
        <v>4</v>
      </c>
      <c r="L4" s="90">
        <f>SUM(B4:K4)</f>
        <v>41</v>
      </c>
    </row>
    <row r="5" spans="1:12" x14ac:dyDescent="0.3">
      <c r="A5" s="115" t="s">
        <v>112</v>
      </c>
      <c r="B5" s="90"/>
      <c r="C5" s="90">
        <v>7</v>
      </c>
      <c r="D5" s="90">
        <v>7</v>
      </c>
      <c r="E5" s="90"/>
      <c r="F5" s="90">
        <v>14</v>
      </c>
      <c r="G5" s="90"/>
      <c r="H5" s="90">
        <v>4</v>
      </c>
      <c r="I5" s="90"/>
      <c r="J5" s="90">
        <v>1</v>
      </c>
      <c r="K5" s="90"/>
      <c r="L5" s="90">
        <f>SUM(B5:K5)</f>
        <v>33</v>
      </c>
    </row>
    <row r="6" spans="1:12" x14ac:dyDescent="0.3">
      <c r="A6" s="114" t="s">
        <v>37</v>
      </c>
      <c r="B6" s="90">
        <v>4</v>
      </c>
      <c r="C6" s="90">
        <v>5</v>
      </c>
      <c r="D6" s="90">
        <v>5</v>
      </c>
      <c r="E6" s="90"/>
      <c r="F6" s="90">
        <v>13</v>
      </c>
      <c r="G6" s="90"/>
      <c r="H6" s="90"/>
      <c r="I6" s="90"/>
      <c r="J6" s="90"/>
      <c r="K6" s="90"/>
      <c r="L6" s="90">
        <f t="shared" si="0"/>
        <v>27</v>
      </c>
    </row>
    <row r="7" spans="1:12" x14ac:dyDescent="0.3">
      <c r="A7" s="118" t="s">
        <v>48</v>
      </c>
      <c r="B7" s="90"/>
      <c r="C7" s="90">
        <v>1</v>
      </c>
      <c r="D7" s="90">
        <v>7</v>
      </c>
      <c r="E7" s="90">
        <v>1</v>
      </c>
      <c r="F7" s="90">
        <v>2</v>
      </c>
      <c r="G7" s="90"/>
      <c r="H7" s="90"/>
      <c r="I7" s="90"/>
      <c r="J7" s="90"/>
      <c r="K7" s="90"/>
      <c r="L7" s="90">
        <f>SUM(B7:K7)</f>
        <v>11</v>
      </c>
    </row>
    <row r="8" spans="1:12" x14ac:dyDescent="0.3">
      <c r="A8" s="117" t="s">
        <v>92</v>
      </c>
      <c r="B8" s="90"/>
      <c r="C8" s="90">
        <v>3</v>
      </c>
      <c r="D8" s="90"/>
      <c r="E8" s="90"/>
      <c r="F8" s="90"/>
      <c r="G8" s="90"/>
      <c r="H8" s="90"/>
      <c r="I8" s="90"/>
      <c r="J8" s="90"/>
      <c r="K8" s="90"/>
      <c r="L8" s="90">
        <f t="shared" ref="L8:L11" si="1">SUM(B8:K8)</f>
        <v>3</v>
      </c>
    </row>
    <row r="9" spans="1:12" x14ac:dyDescent="0.3">
      <c r="A9" s="120" t="s">
        <v>71</v>
      </c>
      <c r="B9" s="90">
        <v>1</v>
      </c>
      <c r="C9" s="90"/>
      <c r="D9" s="90"/>
      <c r="E9" s="90"/>
      <c r="F9" s="90"/>
      <c r="G9" s="90">
        <v>1</v>
      </c>
      <c r="H9" s="90">
        <v>1</v>
      </c>
      <c r="I9" s="90"/>
      <c r="J9" s="90"/>
      <c r="K9" s="90"/>
      <c r="L9" s="90">
        <f>SUM(B9:K9)</f>
        <v>3</v>
      </c>
    </row>
    <row r="10" spans="1:12" x14ac:dyDescent="0.3">
      <c r="A10" s="119" t="s">
        <v>40</v>
      </c>
      <c r="B10" s="90">
        <v>1</v>
      </c>
      <c r="C10" s="90">
        <v>1</v>
      </c>
      <c r="D10" s="90"/>
      <c r="E10" s="90"/>
      <c r="F10" s="90"/>
      <c r="G10" s="90"/>
      <c r="H10" s="90"/>
      <c r="I10" s="90"/>
      <c r="J10" s="90"/>
      <c r="K10" s="90"/>
      <c r="L10" s="90">
        <f t="shared" si="1"/>
        <v>2</v>
      </c>
    </row>
    <row r="11" spans="1:12" x14ac:dyDescent="0.3">
      <c r="A11" s="120" t="s">
        <v>46</v>
      </c>
      <c r="B11" s="90"/>
      <c r="C11" s="90">
        <v>1</v>
      </c>
      <c r="D11" s="90"/>
      <c r="E11" s="90"/>
      <c r="F11" s="90"/>
      <c r="G11" s="90"/>
      <c r="H11" s="90"/>
      <c r="I11" s="90"/>
      <c r="J11" s="90"/>
      <c r="K11" s="90"/>
      <c r="L11" s="90">
        <f t="shared" si="1"/>
        <v>1</v>
      </c>
    </row>
    <row r="12" spans="1:12" x14ac:dyDescent="0.3">
      <c r="A12" s="1"/>
      <c r="B12" s="1">
        <f>SUM(B2:B11)</f>
        <v>47</v>
      </c>
      <c r="C12" s="1">
        <f>SUM(C2:C11)</f>
        <v>39</v>
      </c>
      <c r="D12" s="1">
        <f>SUM(D2:D11)</f>
        <v>32</v>
      </c>
      <c r="E12" s="1">
        <f>SUM(E2:E11)</f>
        <v>13</v>
      </c>
      <c r="F12" s="1">
        <f>SUM(F2:F11)</f>
        <v>38</v>
      </c>
      <c r="G12" s="1">
        <f>SUM(G2:G11)</f>
        <v>22</v>
      </c>
      <c r="H12" s="1">
        <f>SUM(H2:H11)</f>
        <v>27</v>
      </c>
      <c r="I12" s="1">
        <f>SUM(I2:I11)</f>
        <v>3</v>
      </c>
      <c r="J12" s="1">
        <f>SUM(J2:J11)</f>
        <v>11</v>
      </c>
      <c r="K12" s="1">
        <f>SUM(K2:K11)</f>
        <v>10</v>
      </c>
      <c r="L12" s="1">
        <f>SUM(L2:L11)</f>
        <v>242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zoomScale="90" zoomScaleNormal="90" workbookViewId="0">
      <selection activeCell="F14" sqref="F14"/>
    </sheetView>
  </sheetViews>
  <sheetFormatPr baseColWidth="10" defaultRowHeight="14.4" x14ac:dyDescent="0.3"/>
  <cols>
    <col min="1" max="1" width="11.5546875" style="1"/>
    <col min="2" max="2" width="22" bestFit="1" customWidth="1"/>
    <col min="6" max="6" width="13.5546875" customWidth="1"/>
    <col min="10" max="10" width="17.6640625" customWidth="1"/>
  </cols>
  <sheetData>
    <row r="1" spans="1:15" x14ac:dyDescent="0.3">
      <c r="A1" s="103">
        <v>800</v>
      </c>
      <c r="B1" s="104"/>
      <c r="C1" s="104"/>
      <c r="D1" s="104"/>
      <c r="E1" s="104"/>
      <c r="F1" s="104"/>
      <c r="G1" s="105"/>
      <c r="H1" s="72"/>
      <c r="I1" s="103">
        <v>500</v>
      </c>
      <c r="J1" s="104"/>
      <c r="K1" s="104"/>
      <c r="L1" s="104"/>
      <c r="M1" s="104"/>
      <c r="N1" s="104"/>
      <c r="O1" s="105"/>
    </row>
    <row r="2" spans="1:15" x14ac:dyDescent="0.3">
      <c r="A2" s="2" t="s">
        <v>4</v>
      </c>
      <c r="B2" s="2" t="s">
        <v>42</v>
      </c>
      <c r="C2" s="27">
        <v>1.3101851851851853E-3</v>
      </c>
      <c r="D2" s="14">
        <v>19288</v>
      </c>
      <c r="E2" s="14">
        <v>32382</v>
      </c>
      <c r="F2" s="50" t="s">
        <v>31</v>
      </c>
      <c r="G2" s="31">
        <f>(E2-D2)/365</f>
        <v>35.873972602739727</v>
      </c>
      <c r="H2" s="48"/>
      <c r="I2" s="19" t="s">
        <v>4</v>
      </c>
      <c r="J2" s="5" t="s">
        <v>72</v>
      </c>
      <c r="K2" s="23">
        <v>8.3645833333333326E-4</v>
      </c>
      <c r="L2" s="8">
        <v>27819</v>
      </c>
      <c r="M2" s="8">
        <v>42364</v>
      </c>
      <c r="N2" s="50" t="s">
        <v>31</v>
      </c>
      <c r="O2" s="31">
        <f>(M2-L2)/365</f>
        <v>39.849315068493148</v>
      </c>
    </row>
    <row r="3" spans="1:15" x14ac:dyDescent="0.3">
      <c r="A3" s="5" t="s">
        <v>5</v>
      </c>
      <c r="B3" s="5" t="s">
        <v>82</v>
      </c>
      <c r="C3" s="23">
        <v>1.3260416666666666E-3</v>
      </c>
      <c r="D3" s="8">
        <v>30477</v>
      </c>
      <c r="E3" s="8">
        <v>45819</v>
      </c>
      <c r="F3" s="53" t="s">
        <v>112</v>
      </c>
      <c r="G3" s="32">
        <f>(E3-D3)/365</f>
        <v>42.032876712328765</v>
      </c>
      <c r="H3" s="48"/>
      <c r="I3" s="20" t="s">
        <v>5</v>
      </c>
      <c r="J3" s="5" t="s">
        <v>93</v>
      </c>
      <c r="K3" s="23">
        <v>9.3912037037037043E-4</v>
      </c>
      <c r="L3" s="8">
        <v>27828</v>
      </c>
      <c r="M3" s="8">
        <v>44023</v>
      </c>
      <c r="N3" s="49" t="s">
        <v>25</v>
      </c>
      <c r="O3" s="32">
        <f t="shared" ref="O3:O10" si="0">(M3-L3)/365</f>
        <v>44.369863013698627</v>
      </c>
    </row>
    <row r="4" spans="1:15" x14ac:dyDescent="0.3">
      <c r="A4" s="5" t="s">
        <v>6</v>
      </c>
      <c r="B4" s="5" t="s">
        <v>27</v>
      </c>
      <c r="C4" s="23">
        <v>1.3784722222222221E-3</v>
      </c>
      <c r="D4" s="8">
        <v>28474</v>
      </c>
      <c r="E4" s="8">
        <v>45819</v>
      </c>
      <c r="F4" s="52" t="s">
        <v>28</v>
      </c>
      <c r="G4" s="32">
        <f>(E4-D4)/365</f>
        <v>47.520547945205479</v>
      </c>
      <c r="H4" s="48"/>
      <c r="I4" s="20" t="s">
        <v>6</v>
      </c>
      <c r="J4" s="5" t="s">
        <v>41</v>
      </c>
      <c r="K4" s="23">
        <v>8.4849537037037044E-4</v>
      </c>
      <c r="L4" s="8">
        <v>24877</v>
      </c>
      <c r="M4" s="8">
        <v>42931</v>
      </c>
      <c r="N4" s="52" t="s">
        <v>28</v>
      </c>
      <c r="O4" s="32">
        <f t="shared" si="0"/>
        <v>49.463013698630135</v>
      </c>
    </row>
    <row r="5" spans="1:15" x14ac:dyDescent="0.3">
      <c r="A5" s="5" t="s">
        <v>7</v>
      </c>
      <c r="B5" s="5" t="s">
        <v>41</v>
      </c>
      <c r="C5" s="23">
        <v>1.4248842592592592E-3</v>
      </c>
      <c r="D5" s="8">
        <v>24877</v>
      </c>
      <c r="E5" s="8">
        <v>44717</v>
      </c>
      <c r="F5" s="52" t="s">
        <v>28</v>
      </c>
      <c r="G5" s="32">
        <f t="shared" ref="G5:G10" si="1">(E5-D5)/365</f>
        <v>54.356164383561641</v>
      </c>
      <c r="H5" s="48"/>
      <c r="I5" s="20" t="s">
        <v>7</v>
      </c>
      <c r="J5" s="5"/>
      <c r="K5" s="23"/>
      <c r="L5" s="8"/>
      <c r="M5" s="8"/>
      <c r="N5" s="7"/>
      <c r="O5" s="32">
        <f t="shared" si="0"/>
        <v>0</v>
      </c>
    </row>
    <row r="6" spans="1:15" x14ac:dyDescent="0.3">
      <c r="A6" s="5" t="s">
        <v>8</v>
      </c>
      <c r="B6" s="5" t="s">
        <v>41</v>
      </c>
      <c r="C6" s="23">
        <v>1.4737268518518519E-3</v>
      </c>
      <c r="D6" s="8">
        <v>24877</v>
      </c>
      <c r="E6" s="8">
        <v>45498</v>
      </c>
      <c r="F6" s="52" t="s">
        <v>28</v>
      </c>
      <c r="G6" s="32">
        <f t="shared" si="1"/>
        <v>56.495890410958907</v>
      </c>
      <c r="H6" s="48"/>
      <c r="I6" s="20" t="s">
        <v>8</v>
      </c>
      <c r="J6" s="5" t="s">
        <v>41</v>
      </c>
      <c r="K6" s="23">
        <v>8.8182870370370368E-4</v>
      </c>
      <c r="L6" s="8">
        <v>24877</v>
      </c>
      <c r="M6" s="8">
        <v>45406</v>
      </c>
      <c r="N6" s="52" t="s">
        <v>28</v>
      </c>
      <c r="O6" s="32">
        <f t="shared" si="0"/>
        <v>56.243835616438353</v>
      </c>
    </row>
    <row r="7" spans="1:15" x14ac:dyDescent="0.3">
      <c r="A7" s="5" t="s">
        <v>9</v>
      </c>
      <c r="B7" s="5" t="s">
        <v>85</v>
      </c>
      <c r="C7" s="23">
        <v>1.6052083333333335E-3</v>
      </c>
      <c r="D7" s="8">
        <v>23174</v>
      </c>
      <c r="E7" s="8">
        <v>45490</v>
      </c>
      <c r="F7" s="52" t="s">
        <v>28</v>
      </c>
      <c r="G7" s="32">
        <f t="shared" si="1"/>
        <v>61.139726027397259</v>
      </c>
      <c r="H7" s="48"/>
      <c r="I7" s="20" t="s">
        <v>9</v>
      </c>
      <c r="J7" s="5" t="s">
        <v>29</v>
      </c>
      <c r="K7" s="23">
        <v>1.0567129629629631E-3</v>
      </c>
      <c r="L7" s="8">
        <v>23844</v>
      </c>
      <c r="M7" s="8">
        <v>45784</v>
      </c>
      <c r="N7" s="52" t="s">
        <v>28</v>
      </c>
      <c r="O7" s="32">
        <f t="shared" si="0"/>
        <v>60.109589041095887</v>
      </c>
    </row>
    <row r="8" spans="1:15" x14ac:dyDescent="0.3">
      <c r="A8" s="5" t="s">
        <v>10</v>
      </c>
      <c r="B8" s="5" t="s">
        <v>91</v>
      </c>
      <c r="C8" s="23">
        <v>1.9354166666666667E-3</v>
      </c>
      <c r="D8" s="8">
        <v>20306</v>
      </c>
      <c r="E8" s="8">
        <v>45420</v>
      </c>
      <c r="F8" s="51" t="s">
        <v>37</v>
      </c>
      <c r="G8" s="32">
        <f t="shared" si="1"/>
        <v>68.805479452054797</v>
      </c>
      <c r="H8" s="48"/>
      <c r="I8" s="20" t="s">
        <v>10</v>
      </c>
      <c r="J8" s="5"/>
      <c r="K8" s="16"/>
      <c r="L8" s="16"/>
      <c r="M8" s="8"/>
      <c r="N8" s="7"/>
      <c r="O8" s="32">
        <f t="shared" si="0"/>
        <v>0</v>
      </c>
    </row>
    <row r="9" spans="1:15" x14ac:dyDescent="0.3">
      <c r="A9" s="5" t="s">
        <v>11</v>
      </c>
      <c r="B9" s="5" t="s">
        <v>54</v>
      </c>
      <c r="C9" s="23">
        <v>2.0604166666666666E-3</v>
      </c>
      <c r="D9" s="8">
        <v>14360</v>
      </c>
      <c r="E9" s="8">
        <v>39998</v>
      </c>
      <c r="F9" s="51" t="s">
        <v>37</v>
      </c>
      <c r="G9" s="32">
        <f t="shared" si="1"/>
        <v>70.241095890410961</v>
      </c>
      <c r="H9" s="48"/>
      <c r="I9" s="20" t="s">
        <v>11</v>
      </c>
      <c r="J9" s="5"/>
      <c r="K9" s="16"/>
      <c r="L9" s="16"/>
      <c r="M9" s="8"/>
      <c r="N9" s="7"/>
      <c r="O9" s="32">
        <f t="shared" si="0"/>
        <v>0</v>
      </c>
    </row>
    <row r="10" spans="1:15" x14ac:dyDescent="0.3">
      <c r="A10" s="9" t="s">
        <v>12</v>
      </c>
      <c r="B10" s="9" t="s">
        <v>44</v>
      </c>
      <c r="C10" s="24">
        <v>1.9710648148148148E-3</v>
      </c>
      <c r="D10" s="15">
        <v>16542</v>
      </c>
      <c r="E10" s="15">
        <v>44090</v>
      </c>
      <c r="F10" s="61" t="s">
        <v>92</v>
      </c>
      <c r="G10" s="33">
        <f t="shared" si="1"/>
        <v>75.473972602739721</v>
      </c>
      <c r="H10" s="48"/>
      <c r="I10" s="21" t="s">
        <v>12</v>
      </c>
      <c r="J10" s="9"/>
      <c r="K10" s="18"/>
      <c r="L10" s="18"/>
      <c r="M10" s="15"/>
      <c r="N10" s="11"/>
      <c r="O10" s="33">
        <f t="shared" si="0"/>
        <v>0</v>
      </c>
    </row>
    <row r="11" spans="1:15" x14ac:dyDescent="0.3">
      <c r="H11" s="72"/>
    </row>
    <row r="12" spans="1:15" x14ac:dyDescent="0.3">
      <c r="A12" s="103">
        <v>1500</v>
      </c>
      <c r="B12" s="104"/>
      <c r="C12" s="104"/>
      <c r="D12" s="104"/>
      <c r="E12" s="104"/>
      <c r="F12" s="104"/>
      <c r="G12" s="105"/>
      <c r="H12" s="72"/>
      <c r="I12" s="103">
        <v>600</v>
      </c>
      <c r="J12" s="104"/>
      <c r="K12" s="104"/>
      <c r="L12" s="104"/>
      <c r="M12" s="104"/>
      <c r="N12" s="104"/>
      <c r="O12" s="105"/>
    </row>
    <row r="13" spans="1:15" x14ac:dyDescent="0.3">
      <c r="A13" s="5" t="s">
        <v>4</v>
      </c>
      <c r="B13" s="5" t="s">
        <v>42</v>
      </c>
      <c r="C13" s="23">
        <v>2.6049768518518518E-3</v>
      </c>
      <c r="D13" s="8">
        <v>19288</v>
      </c>
      <c r="E13" s="8">
        <v>32396</v>
      </c>
      <c r="F13" s="50" t="s">
        <v>31</v>
      </c>
      <c r="G13" s="31">
        <f>(E13-D13)/365</f>
        <v>35.912328767123284</v>
      </c>
      <c r="H13" s="48"/>
      <c r="I13" s="19" t="s">
        <v>4</v>
      </c>
      <c r="J13" s="5" t="s">
        <v>72</v>
      </c>
      <c r="K13" s="23">
        <v>1.0380787037037036E-3</v>
      </c>
      <c r="L13" s="8">
        <v>27819</v>
      </c>
      <c r="M13" s="8">
        <v>41999</v>
      </c>
      <c r="N13" s="50" t="s">
        <v>31</v>
      </c>
      <c r="O13" s="31">
        <f>(M13-L13)/365</f>
        <v>38.849315068493148</v>
      </c>
    </row>
    <row r="14" spans="1:15" x14ac:dyDescent="0.3">
      <c r="A14" s="5" t="s">
        <v>5</v>
      </c>
      <c r="B14" s="5" t="s">
        <v>45</v>
      </c>
      <c r="C14" s="23">
        <v>2.8208333333333336E-3</v>
      </c>
      <c r="D14" s="8">
        <v>25890</v>
      </c>
      <c r="E14" s="8">
        <v>40691</v>
      </c>
      <c r="F14" s="54" t="s">
        <v>46</v>
      </c>
      <c r="G14" s="32">
        <f t="shared" ref="G14:G21" si="2">(E14-D14)/365</f>
        <v>40.550684931506851</v>
      </c>
      <c r="H14" s="48"/>
      <c r="I14" s="20" t="s">
        <v>5</v>
      </c>
      <c r="J14" s="5"/>
      <c r="K14" s="23"/>
      <c r="L14" s="8"/>
      <c r="M14" s="8"/>
      <c r="N14" s="7"/>
      <c r="O14" s="32">
        <f t="shared" ref="O14:O21" si="3">(M14-L14)/365</f>
        <v>0</v>
      </c>
    </row>
    <row r="15" spans="1:15" x14ac:dyDescent="0.3">
      <c r="A15" s="5" t="s">
        <v>6</v>
      </c>
      <c r="B15" s="5" t="s">
        <v>41</v>
      </c>
      <c r="C15" s="23">
        <v>2.9809027777777781E-3</v>
      </c>
      <c r="D15" s="8">
        <v>24877</v>
      </c>
      <c r="E15" s="8">
        <v>42140</v>
      </c>
      <c r="F15" s="52" t="s">
        <v>28</v>
      </c>
      <c r="G15" s="32">
        <f t="shared" si="2"/>
        <v>47.295890410958904</v>
      </c>
      <c r="H15" s="48"/>
      <c r="I15" s="20" t="s">
        <v>6</v>
      </c>
      <c r="J15" s="5" t="s">
        <v>41</v>
      </c>
      <c r="K15" s="23">
        <v>1.061689814814815E-3</v>
      </c>
      <c r="L15" s="8">
        <v>24877</v>
      </c>
      <c r="M15" s="8">
        <v>42361</v>
      </c>
      <c r="N15" s="52" t="s">
        <v>28</v>
      </c>
      <c r="O15" s="32">
        <f t="shared" si="3"/>
        <v>47.901369863013699</v>
      </c>
    </row>
    <row r="16" spans="1:15" x14ac:dyDescent="0.3">
      <c r="A16" s="5" t="s">
        <v>7</v>
      </c>
      <c r="B16" s="5" t="s">
        <v>50</v>
      </c>
      <c r="C16" s="23">
        <v>3.0469907407407407E-3</v>
      </c>
      <c r="D16" s="8">
        <v>25686</v>
      </c>
      <c r="E16" s="8">
        <v>45101</v>
      </c>
      <c r="F16" s="53" t="s">
        <v>112</v>
      </c>
      <c r="G16" s="32">
        <f t="shared" si="2"/>
        <v>53.19178082191781</v>
      </c>
      <c r="H16" s="48"/>
      <c r="I16" s="20" t="s">
        <v>7</v>
      </c>
      <c r="J16" s="5" t="s">
        <v>41</v>
      </c>
      <c r="K16" s="23">
        <v>1.077314814814815E-3</v>
      </c>
      <c r="L16" s="8">
        <v>24877</v>
      </c>
      <c r="M16" s="8">
        <v>43819</v>
      </c>
      <c r="N16" s="52" t="s">
        <v>28</v>
      </c>
      <c r="O16" s="32">
        <f t="shared" si="3"/>
        <v>51.895890410958906</v>
      </c>
    </row>
    <row r="17" spans="1:15" x14ac:dyDescent="0.3">
      <c r="A17" s="5" t="s">
        <v>8</v>
      </c>
      <c r="B17" s="5" t="s">
        <v>41</v>
      </c>
      <c r="C17" s="23">
        <v>3.0734953703703705E-3</v>
      </c>
      <c r="D17" s="8">
        <v>24877</v>
      </c>
      <c r="E17" s="8">
        <v>45745</v>
      </c>
      <c r="F17" s="52" t="s">
        <v>28</v>
      </c>
      <c r="G17" s="32">
        <f t="shared" si="2"/>
        <v>57.172602739726024</v>
      </c>
      <c r="H17" s="48"/>
      <c r="I17" s="20" t="s">
        <v>8</v>
      </c>
      <c r="J17" s="5" t="s">
        <v>29</v>
      </c>
      <c r="K17" s="23">
        <v>1.2655092592592594E-3</v>
      </c>
      <c r="L17" s="8">
        <v>23844</v>
      </c>
      <c r="M17" s="8">
        <v>44171</v>
      </c>
      <c r="N17" s="52" t="s">
        <v>28</v>
      </c>
      <c r="O17" s="32">
        <f t="shared" si="3"/>
        <v>55.69041095890411</v>
      </c>
    </row>
    <row r="18" spans="1:15" x14ac:dyDescent="0.3">
      <c r="A18" s="5" t="s">
        <v>9</v>
      </c>
      <c r="B18" s="5" t="s">
        <v>85</v>
      </c>
      <c r="C18" s="23">
        <v>3.3300925925925928E-3</v>
      </c>
      <c r="D18" s="8">
        <v>23174</v>
      </c>
      <c r="E18" s="8">
        <v>45374</v>
      </c>
      <c r="F18" s="52" t="s">
        <v>28</v>
      </c>
      <c r="G18" s="32">
        <f t="shared" si="2"/>
        <v>60.821917808219176</v>
      </c>
      <c r="H18" s="48"/>
      <c r="I18" s="20" t="s">
        <v>9</v>
      </c>
      <c r="J18" s="5"/>
      <c r="K18" s="16"/>
      <c r="L18" s="16"/>
      <c r="M18" s="8"/>
      <c r="N18" s="7"/>
      <c r="O18" s="32">
        <f t="shared" si="3"/>
        <v>0</v>
      </c>
    </row>
    <row r="19" spans="1:15" x14ac:dyDescent="0.3">
      <c r="A19" s="5" t="s">
        <v>10</v>
      </c>
      <c r="B19" s="5" t="s">
        <v>47</v>
      </c>
      <c r="C19" s="23">
        <v>3.7097222222222219E-3</v>
      </c>
      <c r="D19" s="8">
        <v>19122</v>
      </c>
      <c r="E19" s="8">
        <v>42910</v>
      </c>
      <c r="F19" s="59" t="s">
        <v>48</v>
      </c>
      <c r="G19" s="32">
        <f t="shared" si="2"/>
        <v>65.172602739726031</v>
      </c>
      <c r="H19" s="48"/>
      <c r="I19" s="20" t="s">
        <v>10</v>
      </c>
      <c r="J19" s="5"/>
      <c r="K19" s="16"/>
      <c r="L19" s="16"/>
      <c r="M19" s="8"/>
      <c r="N19" s="7"/>
      <c r="O19" s="32">
        <f t="shared" si="3"/>
        <v>0</v>
      </c>
    </row>
    <row r="20" spans="1:15" x14ac:dyDescent="0.3">
      <c r="A20" s="5" t="s">
        <v>11</v>
      </c>
      <c r="B20" s="5" t="s">
        <v>44</v>
      </c>
      <c r="C20" s="23">
        <v>3.8922453703703706E-3</v>
      </c>
      <c r="D20" s="8">
        <v>16542</v>
      </c>
      <c r="E20" s="8">
        <v>43359</v>
      </c>
      <c r="F20" s="61" t="s">
        <v>92</v>
      </c>
      <c r="G20" s="32">
        <f t="shared" si="2"/>
        <v>73.471232876712335</v>
      </c>
      <c r="H20" s="48"/>
      <c r="I20" s="20" t="s">
        <v>11</v>
      </c>
      <c r="J20" s="5"/>
      <c r="K20" s="16"/>
      <c r="L20" s="16"/>
      <c r="M20" s="8"/>
      <c r="N20" s="7"/>
      <c r="O20" s="32">
        <f t="shared" si="3"/>
        <v>0</v>
      </c>
    </row>
    <row r="21" spans="1:15" x14ac:dyDescent="0.3">
      <c r="A21" s="9" t="s">
        <v>12</v>
      </c>
      <c r="B21" s="9" t="s">
        <v>44</v>
      </c>
      <c r="C21" s="24">
        <v>4.0348379629629632E-3</v>
      </c>
      <c r="D21" s="15">
        <v>16542</v>
      </c>
      <c r="E21" s="15">
        <v>44115</v>
      </c>
      <c r="F21" s="61" t="s">
        <v>92</v>
      </c>
      <c r="G21" s="33">
        <f t="shared" si="2"/>
        <v>75.542465753424651</v>
      </c>
      <c r="H21" s="48"/>
      <c r="I21" s="21" t="s">
        <v>12</v>
      </c>
      <c r="J21" s="9"/>
      <c r="K21" s="18"/>
      <c r="L21" s="18"/>
      <c r="M21" s="15"/>
      <c r="N21" s="11"/>
      <c r="O21" s="33">
        <f t="shared" si="3"/>
        <v>0</v>
      </c>
    </row>
    <row r="22" spans="1:15" x14ac:dyDescent="0.3">
      <c r="H22" s="72"/>
    </row>
    <row r="23" spans="1:15" x14ac:dyDescent="0.3">
      <c r="A23" s="103" t="s">
        <v>113</v>
      </c>
      <c r="B23" s="104"/>
      <c r="C23" s="104"/>
      <c r="D23" s="104"/>
      <c r="E23" s="104"/>
      <c r="F23" s="104"/>
      <c r="G23" s="105"/>
      <c r="H23" s="72"/>
      <c r="I23" s="103">
        <v>1000</v>
      </c>
      <c r="J23" s="104"/>
      <c r="K23" s="104"/>
      <c r="L23" s="104"/>
      <c r="M23" s="104"/>
      <c r="N23" s="104"/>
      <c r="O23" s="105"/>
    </row>
    <row r="24" spans="1:15" x14ac:dyDescent="0.3">
      <c r="A24" s="5" t="s">
        <v>4</v>
      </c>
      <c r="B24" s="5" t="s">
        <v>114</v>
      </c>
      <c r="C24" s="23">
        <v>3.1377314814814814E-3</v>
      </c>
      <c r="D24" s="8">
        <v>31968</v>
      </c>
      <c r="E24" s="8">
        <v>45696</v>
      </c>
      <c r="F24" s="51" t="s">
        <v>37</v>
      </c>
      <c r="G24" s="32">
        <f>(E24-D24)/365</f>
        <v>37.610958904109587</v>
      </c>
      <c r="H24" s="48"/>
      <c r="I24" s="19" t="s">
        <v>4</v>
      </c>
      <c r="J24" s="2" t="s">
        <v>82</v>
      </c>
      <c r="K24" s="26">
        <v>1.801851851851852E-3</v>
      </c>
      <c r="L24" s="8">
        <v>30477</v>
      </c>
      <c r="M24" s="14">
        <v>45042</v>
      </c>
      <c r="N24" s="53" t="s">
        <v>112</v>
      </c>
      <c r="O24" s="31">
        <f>(M24-L24)/365</f>
        <v>39.904109589041099</v>
      </c>
    </row>
    <row r="25" spans="1:15" x14ac:dyDescent="0.3">
      <c r="A25" s="5" t="s">
        <v>5</v>
      </c>
      <c r="B25" s="5" t="s">
        <v>82</v>
      </c>
      <c r="C25" s="23">
        <v>3.1238425925925926E-3</v>
      </c>
      <c r="D25" s="8">
        <v>30477</v>
      </c>
      <c r="E25" s="8">
        <v>45696</v>
      </c>
      <c r="F25" s="53" t="s">
        <v>112</v>
      </c>
      <c r="G25" s="32">
        <f>(E25-D25)/365</f>
        <v>41.695890410958903</v>
      </c>
      <c r="H25" s="48"/>
      <c r="I25" s="20" t="s">
        <v>5</v>
      </c>
      <c r="J25" s="5" t="s">
        <v>82</v>
      </c>
      <c r="K25" s="23">
        <v>1.7777777777777776E-3</v>
      </c>
      <c r="L25" s="8">
        <v>30477</v>
      </c>
      <c r="M25" s="8">
        <v>45784</v>
      </c>
      <c r="N25" s="53" t="s">
        <v>112</v>
      </c>
      <c r="O25" s="32">
        <f t="shared" ref="O25:O32" si="4">(M25-L25)/365</f>
        <v>41.936986301369863</v>
      </c>
    </row>
    <row r="26" spans="1:15" x14ac:dyDescent="0.3">
      <c r="A26" s="5" t="s">
        <v>6</v>
      </c>
      <c r="B26" s="5" t="s">
        <v>115</v>
      </c>
      <c r="C26" s="23">
        <v>3.5684027777777775E-3</v>
      </c>
      <c r="D26" s="8">
        <v>27552</v>
      </c>
      <c r="E26" s="8">
        <v>44275</v>
      </c>
      <c r="F26" s="51" t="s">
        <v>37</v>
      </c>
      <c r="G26" s="32">
        <f>(E26-D26)/365</f>
        <v>45.816438356164383</v>
      </c>
      <c r="H26" s="48"/>
      <c r="I26" s="20" t="s">
        <v>6</v>
      </c>
      <c r="J26" s="5" t="s">
        <v>41</v>
      </c>
      <c r="K26" s="23">
        <v>1.9155092592592592E-3</v>
      </c>
      <c r="L26" s="8">
        <v>24877</v>
      </c>
      <c r="M26" s="8">
        <v>42049</v>
      </c>
      <c r="N26" s="52" t="s">
        <v>28</v>
      </c>
      <c r="O26" s="32">
        <f t="shared" si="4"/>
        <v>47.046575342465751</v>
      </c>
    </row>
    <row r="27" spans="1:15" x14ac:dyDescent="0.3">
      <c r="A27" s="5" t="s">
        <v>7</v>
      </c>
      <c r="B27" s="5" t="s">
        <v>50</v>
      </c>
      <c r="C27" s="23">
        <v>3.3168981481481482E-3</v>
      </c>
      <c r="D27" s="8">
        <v>25686</v>
      </c>
      <c r="E27" s="8">
        <v>45585</v>
      </c>
      <c r="F27" s="53" t="s">
        <v>112</v>
      </c>
      <c r="G27" s="32">
        <f t="shared" ref="G27" si="5">(E27-D27)/365</f>
        <v>54.517808219178079</v>
      </c>
      <c r="H27" s="48"/>
      <c r="I27" s="20" t="s">
        <v>7</v>
      </c>
      <c r="J27" s="5" t="s">
        <v>41</v>
      </c>
      <c r="K27" s="23">
        <v>1.9368055555555555E-3</v>
      </c>
      <c r="L27" s="8">
        <v>24877</v>
      </c>
      <c r="M27" s="8">
        <v>44671</v>
      </c>
      <c r="N27" s="52" t="s">
        <v>28</v>
      </c>
      <c r="O27" s="32">
        <f t="shared" si="4"/>
        <v>54.230136986301368</v>
      </c>
    </row>
    <row r="28" spans="1:15" x14ac:dyDescent="0.3">
      <c r="A28" s="5" t="s">
        <v>8</v>
      </c>
      <c r="B28" s="5" t="s">
        <v>116</v>
      </c>
      <c r="C28" s="23">
        <v>3.6629629629629629E-3</v>
      </c>
      <c r="D28" s="8">
        <v>23825</v>
      </c>
      <c r="E28" s="8">
        <v>44275</v>
      </c>
      <c r="F28" s="58" t="s">
        <v>40</v>
      </c>
      <c r="G28" s="32">
        <f t="shared" ref="G28:G32" si="6">(E28-D28)/365</f>
        <v>56.027397260273972</v>
      </c>
      <c r="H28" s="48"/>
      <c r="I28" s="20" t="s">
        <v>8</v>
      </c>
      <c r="J28" s="5" t="s">
        <v>50</v>
      </c>
      <c r="K28" s="23">
        <v>1.9872685185185189E-3</v>
      </c>
      <c r="L28" s="8">
        <v>25686</v>
      </c>
      <c r="M28" s="8">
        <v>45784</v>
      </c>
      <c r="N28" s="53" t="s">
        <v>112</v>
      </c>
      <c r="O28" s="32">
        <f t="shared" si="4"/>
        <v>55.063013698630137</v>
      </c>
    </row>
    <row r="29" spans="1:15" x14ac:dyDescent="0.3">
      <c r="A29" s="5" t="s">
        <v>9</v>
      </c>
      <c r="B29" s="5" t="s">
        <v>91</v>
      </c>
      <c r="C29" s="23">
        <v>4.1909722222222218E-3</v>
      </c>
      <c r="D29" s="8">
        <v>20306</v>
      </c>
      <c r="E29" s="8">
        <v>44339</v>
      </c>
      <c r="F29" s="51" t="s">
        <v>37</v>
      </c>
      <c r="G29" s="32">
        <f>(E29-D29)/365</f>
        <v>65.843835616438355</v>
      </c>
      <c r="H29" s="48"/>
      <c r="I29" s="20" t="s">
        <v>9</v>
      </c>
      <c r="J29" s="5" t="s">
        <v>83</v>
      </c>
      <c r="K29" s="23">
        <v>2.4932870370370373E-3</v>
      </c>
      <c r="L29" s="8">
        <v>20751</v>
      </c>
      <c r="M29" s="8">
        <v>43841</v>
      </c>
      <c r="N29" s="49" t="s">
        <v>25</v>
      </c>
      <c r="O29" s="32">
        <f t="shared" si="4"/>
        <v>63.260273972602739</v>
      </c>
    </row>
    <row r="30" spans="1:15" x14ac:dyDescent="0.3">
      <c r="A30" s="5" t="s">
        <v>10</v>
      </c>
      <c r="B30" s="5"/>
      <c r="C30" s="23"/>
      <c r="D30" s="8"/>
      <c r="E30" s="8"/>
      <c r="F30" s="7"/>
      <c r="G30" s="32">
        <f t="shared" si="6"/>
        <v>0</v>
      </c>
      <c r="H30" s="48"/>
      <c r="I30" s="20" t="s">
        <v>10</v>
      </c>
      <c r="J30" s="5"/>
      <c r="K30" s="23"/>
      <c r="L30" s="23"/>
      <c r="M30" s="8"/>
      <c r="N30" s="7"/>
      <c r="O30" s="32">
        <f t="shared" si="4"/>
        <v>0</v>
      </c>
    </row>
    <row r="31" spans="1:15" x14ac:dyDescent="0.3">
      <c r="A31" s="5" t="s">
        <v>11</v>
      </c>
      <c r="B31" s="5"/>
      <c r="C31" s="23"/>
      <c r="D31" s="8"/>
      <c r="E31" s="8"/>
      <c r="F31" s="7"/>
      <c r="G31" s="32">
        <f t="shared" si="6"/>
        <v>0</v>
      </c>
      <c r="H31" s="48"/>
      <c r="I31" s="20" t="s">
        <v>11</v>
      </c>
      <c r="J31" s="5"/>
      <c r="K31" s="23"/>
      <c r="L31" s="23"/>
      <c r="M31" s="8"/>
      <c r="N31" s="7"/>
      <c r="O31" s="32">
        <f t="shared" si="4"/>
        <v>0</v>
      </c>
    </row>
    <row r="32" spans="1:15" x14ac:dyDescent="0.3">
      <c r="A32" s="9" t="s">
        <v>12</v>
      </c>
      <c r="B32" s="9"/>
      <c r="C32" s="24"/>
      <c r="D32" s="15"/>
      <c r="E32" s="15"/>
      <c r="F32" s="11"/>
      <c r="G32" s="33">
        <f t="shared" si="6"/>
        <v>0</v>
      </c>
      <c r="H32" s="48"/>
      <c r="I32" s="21" t="s">
        <v>12</v>
      </c>
      <c r="J32" s="9"/>
      <c r="K32" s="24"/>
      <c r="L32" s="24"/>
      <c r="M32" s="15"/>
      <c r="N32" s="11"/>
      <c r="O32" s="33">
        <f t="shared" si="4"/>
        <v>0</v>
      </c>
    </row>
  </sheetData>
  <mergeCells count="6">
    <mergeCell ref="A1:G1"/>
    <mergeCell ref="A12:G12"/>
    <mergeCell ref="A23:G23"/>
    <mergeCell ref="I1:O1"/>
    <mergeCell ref="I12:O12"/>
    <mergeCell ref="I23:O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"/>
  <sheetViews>
    <sheetView workbookViewId="0">
      <selection activeCell="J23" sqref="J23"/>
    </sheetView>
  </sheetViews>
  <sheetFormatPr baseColWidth="10" defaultRowHeight="14.4" x14ac:dyDescent="0.3"/>
  <cols>
    <col min="2" max="2" width="22" bestFit="1" customWidth="1"/>
    <col min="6" max="6" width="14.44140625" customWidth="1"/>
    <col min="9" max="9" width="7.6640625" customWidth="1"/>
    <col min="10" max="10" width="22" bestFit="1" customWidth="1"/>
  </cols>
  <sheetData>
    <row r="1" spans="1:16" x14ac:dyDescent="0.3">
      <c r="A1" s="103">
        <v>5000</v>
      </c>
      <c r="B1" s="104"/>
      <c r="C1" s="104"/>
      <c r="D1" s="104"/>
      <c r="E1" s="104"/>
      <c r="F1" s="104"/>
      <c r="G1" s="105"/>
      <c r="I1" s="103">
        <v>3000</v>
      </c>
      <c r="J1" s="104"/>
      <c r="K1" s="104"/>
      <c r="L1" s="104"/>
      <c r="M1" s="104"/>
      <c r="N1" s="104"/>
      <c r="O1" s="105"/>
    </row>
    <row r="2" spans="1:16" x14ac:dyDescent="0.3">
      <c r="A2" s="2" t="s">
        <v>4</v>
      </c>
      <c r="B2" s="2" t="s">
        <v>52</v>
      </c>
      <c r="C2" s="26">
        <v>1.0107986111111111E-2</v>
      </c>
      <c r="D2" s="8">
        <v>26699</v>
      </c>
      <c r="E2" s="14">
        <v>41101</v>
      </c>
      <c r="F2" s="53" t="s">
        <v>112</v>
      </c>
      <c r="G2" s="31">
        <f>(E2-D2)/365</f>
        <v>39.457534246575342</v>
      </c>
      <c r="I2" s="2" t="s">
        <v>4</v>
      </c>
      <c r="J2" s="2" t="s">
        <v>30</v>
      </c>
      <c r="K2" s="26">
        <v>5.6798611111111112E-3</v>
      </c>
      <c r="L2" s="14">
        <v>31919</v>
      </c>
      <c r="M2" s="14">
        <v>44744</v>
      </c>
      <c r="N2" s="55" t="s">
        <v>31</v>
      </c>
      <c r="O2" s="31">
        <f>(M2-L2)/365</f>
        <v>35.136986301369866</v>
      </c>
    </row>
    <row r="3" spans="1:16" x14ac:dyDescent="0.3">
      <c r="A3" s="5" t="s">
        <v>5</v>
      </c>
      <c r="B3" s="5" t="s">
        <v>52</v>
      </c>
      <c r="C3" s="23">
        <v>1.0494675925925926E-2</v>
      </c>
      <c r="D3" s="8">
        <v>26699</v>
      </c>
      <c r="E3" s="8">
        <v>41832</v>
      </c>
      <c r="F3" s="52" t="s">
        <v>28</v>
      </c>
      <c r="G3" s="32">
        <f>(E3-D3)/365</f>
        <v>41.460273972602742</v>
      </c>
      <c r="I3" s="5" t="s">
        <v>5</v>
      </c>
      <c r="J3" s="5" t="s">
        <v>49</v>
      </c>
      <c r="K3" s="23">
        <v>6.040625E-3</v>
      </c>
      <c r="L3" s="8">
        <v>28206</v>
      </c>
      <c r="M3" s="8">
        <v>43091</v>
      </c>
      <c r="N3" s="51" t="s">
        <v>37</v>
      </c>
      <c r="O3" s="32">
        <f t="shared" ref="O3:O10" si="0">(M3-L3)/365</f>
        <v>40.780821917808218</v>
      </c>
    </row>
    <row r="4" spans="1:16" x14ac:dyDescent="0.3">
      <c r="A4" s="5" t="s">
        <v>6</v>
      </c>
      <c r="B4" s="5" t="s">
        <v>53</v>
      </c>
      <c r="C4" s="23">
        <v>1.1482870370370371E-2</v>
      </c>
      <c r="D4" s="8">
        <v>22265</v>
      </c>
      <c r="E4" s="8">
        <v>40348</v>
      </c>
      <c r="F4" s="52" t="s">
        <v>28</v>
      </c>
      <c r="G4" s="32">
        <f>(E4-D4)/365</f>
        <v>49.542465753424658</v>
      </c>
      <c r="I4" s="5" t="s">
        <v>6</v>
      </c>
      <c r="J4" s="5" t="s">
        <v>45</v>
      </c>
      <c r="K4" s="23">
        <v>6.4408564814814814E-3</v>
      </c>
      <c r="L4" s="8">
        <v>25890</v>
      </c>
      <c r="M4" s="8">
        <v>43477</v>
      </c>
      <c r="N4" s="59" t="s">
        <v>48</v>
      </c>
      <c r="O4" s="32">
        <f t="shared" si="0"/>
        <v>48.183561643835617</v>
      </c>
    </row>
    <row r="5" spans="1:16" x14ac:dyDescent="0.3">
      <c r="A5" s="5" t="s">
        <v>7</v>
      </c>
      <c r="B5" s="5" t="s">
        <v>84</v>
      </c>
      <c r="C5" s="23">
        <v>1.1710416666666666E-2</v>
      </c>
      <c r="D5" s="8">
        <v>26205</v>
      </c>
      <c r="E5" s="8">
        <v>45094</v>
      </c>
      <c r="F5" s="53" t="s">
        <v>112</v>
      </c>
      <c r="G5" s="32">
        <f t="shared" ref="G5:G10" si="1">(E5-D5)/365</f>
        <v>51.750684931506846</v>
      </c>
      <c r="I5" s="5" t="s">
        <v>7</v>
      </c>
      <c r="J5" s="5" t="s">
        <v>50</v>
      </c>
      <c r="K5" s="23">
        <v>6.5072916666666673E-3</v>
      </c>
      <c r="L5" s="8">
        <v>25686</v>
      </c>
      <c r="M5" s="8">
        <v>45282</v>
      </c>
      <c r="N5" s="53" t="s">
        <v>112</v>
      </c>
      <c r="O5" s="32">
        <f t="shared" si="0"/>
        <v>53.68767123287671</v>
      </c>
    </row>
    <row r="6" spans="1:16" x14ac:dyDescent="0.3">
      <c r="A6" s="5" t="s">
        <v>8</v>
      </c>
      <c r="B6" s="5" t="s">
        <v>43</v>
      </c>
      <c r="C6" s="23">
        <v>1.2219097222222223E-2</v>
      </c>
      <c r="D6" s="8">
        <v>24601</v>
      </c>
      <c r="E6" s="8">
        <v>45074</v>
      </c>
      <c r="F6" s="49" t="s">
        <v>25</v>
      </c>
      <c r="G6" s="32">
        <f t="shared" si="1"/>
        <v>56.090410958904108</v>
      </c>
      <c r="I6" s="5" t="s">
        <v>8</v>
      </c>
      <c r="J6" s="5" t="s">
        <v>50</v>
      </c>
      <c r="K6" s="23">
        <v>6.8239583333333321E-3</v>
      </c>
      <c r="L6" s="8">
        <v>25686</v>
      </c>
      <c r="M6" s="8">
        <v>45822</v>
      </c>
      <c r="N6" s="53" t="s">
        <v>112</v>
      </c>
      <c r="O6" s="32">
        <f t="shared" si="0"/>
        <v>55.167123287671231</v>
      </c>
    </row>
    <row r="7" spans="1:16" x14ac:dyDescent="0.3">
      <c r="A7" s="5" t="s">
        <v>9</v>
      </c>
      <c r="B7" s="5" t="s">
        <v>47</v>
      </c>
      <c r="C7" s="23">
        <v>1.2311111111111113E-2</v>
      </c>
      <c r="D7" s="8">
        <v>19122</v>
      </c>
      <c r="E7" s="8">
        <v>41469</v>
      </c>
      <c r="F7" s="59" t="s">
        <v>48</v>
      </c>
      <c r="G7" s="32">
        <f t="shared" si="1"/>
        <v>61.224657534246575</v>
      </c>
      <c r="I7" s="5" t="s">
        <v>9</v>
      </c>
      <c r="J7" s="5" t="s">
        <v>47</v>
      </c>
      <c r="K7" s="23">
        <v>7.1207175925925917E-3</v>
      </c>
      <c r="L7" s="8">
        <v>19122</v>
      </c>
      <c r="M7" s="8">
        <v>42086</v>
      </c>
      <c r="N7" s="59" t="s">
        <v>48</v>
      </c>
      <c r="O7" s="32">
        <f t="shared" si="0"/>
        <v>62.915068493150685</v>
      </c>
    </row>
    <row r="8" spans="1:16" x14ac:dyDescent="0.3">
      <c r="A8" s="5" t="s">
        <v>10</v>
      </c>
      <c r="B8" s="5" t="s">
        <v>47</v>
      </c>
      <c r="C8" s="23">
        <v>1.3749305555555556E-2</v>
      </c>
      <c r="D8" s="8">
        <v>19122</v>
      </c>
      <c r="E8" s="8">
        <v>42909</v>
      </c>
      <c r="F8" s="59" t="s">
        <v>48</v>
      </c>
      <c r="G8" s="32">
        <f t="shared" si="1"/>
        <v>65.169863013698631</v>
      </c>
      <c r="I8" s="5" t="s">
        <v>10</v>
      </c>
      <c r="J8" s="5" t="s">
        <v>47</v>
      </c>
      <c r="K8" s="23">
        <v>7.5518518518518513E-3</v>
      </c>
      <c r="L8" s="8">
        <v>19122</v>
      </c>
      <c r="M8" s="8">
        <v>43460</v>
      </c>
      <c r="N8" s="59" t="s">
        <v>48</v>
      </c>
      <c r="O8" s="32">
        <f t="shared" si="0"/>
        <v>66.679452054794524</v>
      </c>
      <c r="P8" s="47"/>
    </row>
    <row r="9" spans="1:16" x14ac:dyDescent="0.3">
      <c r="A9" s="5" t="s">
        <v>11</v>
      </c>
      <c r="B9" s="5" t="s">
        <v>51</v>
      </c>
      <c r="C9" s="23">
        <v>1.4729513888888887E-2</v>
      </c>
      <c r="D9" s="8">
        <v>15360</v>
      </c>
      <c r="E9" s="8">
        <v>42162</v>
      </c>
      <c r="F9" s="49" t="s">
        <v>25</v>
      </c>
      <c r="G9" s="32">
        <f t="shared" si="1"/>
        <v>73.430136986301363</v>
      </c>
      <c r="I9" s="5" t="s">
        <v>11</v>
      </c>
      <c r="J9" s="5" t="s">
        <v>51</v>
      </c>
      <c r="K9" s="23">
        <v>8.911458333333332E-3</v>
      </c>
      <c r="L9" s="8">
        <v>15360</v>
      </c>
      <c r="M9" s="8">
        <v>42529</v>
      </c>
      <c r="N9" s="49" t="s">
        <v>25</v>
      </c>
      <c r="O9" s="32">
        <f t="shared" si="0"/>
        <v>74.435616438356163</v>
      </c>
    </row>
    <row r="10" spans="1:16" x14ac:dyDescent="0.3">
      <c r="A10" s="9" t="s">
        <v>12</v>
      </c>
      <c r="B10" s="9"/>
      <c r="C10" s="10"/>
      <c r="D10" s="10"/>
      <c r="E10" s="15"/>
      <c r="F10" s="11"/>
      <c r="G10" s="33">
        <f t="shared" si="1"/>
        <v>0</v>
      </c>
      <c r="I10" s="9" t="s">
        <v>12</v>
      </c>
      <c r="J10" s="9" t="s">
        <v>51</v>
      </c>
      <c r="K10" s="24">
        <v>9.2292824074074065E-3</v>
      </c>
      <c r="L10" s="15">
        <v>15360</v>
      </c>
      <c r="M10" s="15">
        <v>43178</v>
      </c>
      <c r="N10" s="56" t="s">
        <v>25</v>
      </c>
      <c r="O10" s="33">
        <f t="shared" si="0"/>
        <v>76.213698630136989</v>
      </c>
    </row>
    <row r="11" spans="1:16" x14ac:dyDescent="0.3">
      <c r="A11" s="103">
        <v>10000</v>
      </c>
      <c r="B11" s="104"/>
      <c r="C11" s="104"/>
      <c r="D11" s="104"/>
      <c r="E11" s="104"/>
      <c r="F11" s="104"/>
      <c r="G11" s="105"/>
      <c r="I11" s="103" t="s">
        <v>16</v>
      </c>
      <c r="J11" s="104"/>
      <c r="K11" s="104"/>
      <c r="L11" s="104"/>
      <c r="M11" s="104"/>
      <c r="N11" s="104"/>
      <c r="O11" s="105"/>
    </row>
    <row r="12" spans="1:16" x14ac:dyDescent="0.3">
      <c r="A12" s="5" t="s">
        <v>4</v>
      </c>
      <c r="B12" s="5" t="s">
        <v>52</v>
      </c>
      <c r="C12" s="25">
        <v>2.083449074074074E-2</v>
      </c>
      <c r="D12" s="8">
        <v>26699</v>
      </c>
      <c r="E12" s="8">
        <v>41069</v>
      </c>
      <c r="F12" s="53" t="s">
        <v>112</v>
      </c>
      <c r="G12" s="32">
        <f>(E12-D12)/365</f>
        <v>39.369863013698627</v>
      </c>
      <c r="I12" s="5" t="s">
        <v>4</v>
      </c>
      <c r="J12" s="5" t="s">
        <v>95</v>
      </c>
      <c r="K12" s="23">
        <v>6.6622685185185188E-3</v>
      </c>
      <c r="L12" s="8">
        <v>31285</v>
      </c>
      <c r="M12" s="8">
        <v>45517</v>
      </c>
      <c r="N12" s="51" t="s">
        <v>37</v>
      </c>
      <c r="O12" s="32">
        <f>(M12-L12)/365</f>
        <v>38.991780821917807</v>
      </c>
    </row>
    <row r="13" spans="1:16" x14ac:dyDescent="0.3">
      <c r="A13" s="5" t="s">
        <v>5</v>
      </c>
      <c r="B13" s="5" t="s">
        <v>52</v>
      </c>
      <c r="C13" s="23">
        <v>2.0954166666666666E-2</v>
      </c>
      <c r="D13" s="8">
        <v>26699</v>
      </c>
      <c r="E13" s="8">
        <v>41762</v>
      </c>
      <c r="F13" s="52" t="s">
        <v>28</v>
      </c>
      <c r="G13" s="32">
        <f>(E13-D13)/365</f>
        <v>41.268493150684932</v>
      </c>
      <c r="I13" s="5" t="s">
        <v>5</v>
      </c>
      <c r="J13" s="5" t="s">
        <v>60</v>
      </c>
      <c r="K13" s="23">
        <v>6.5559027777777777E-3</v>
      </c>
      <c r="L13" s="8">
        <v>25428</v>
      </c>
      <c r="M13" s="8">
        <v>40719</v>
      </c>
      <c r="N13" s="53" t="s">
        <v>112</v>
      </c>
      <c r="O13" s="32">
        <f t="shared" ref="O13:O20" si="2">(M13-L13)/365</f>
        <v>41.893150684931506</v>
      </c>
    </row>
    <row r="14" spans="1:16" x14ac:dyDescent="0.3">
      <c r="A14" s="5" t="s">
        <v>6</v>
      </c>
      <c r="B14" s="5" t="s">
        <v>53</v>
      </c>
      <c r="C14" s="25">
        <v>2.3021990740740739E-2</v>
      </c>
      <c r="D14" s="8">
        <v>22265</v>
      </c>
      <c r="E14" s="8">
        <v>39158</v>
      </c>
      <c r="F14" s="52" t="s">
        <v>28</v>
      </c>
      <c r="G14" s="32">
        <f>(E14-D14)/365</f>
        <v>46.282191780821918</v>
      </c>
      <c r="I14" s="5" t="s">
        <v>6</v>
      </c>
      <c r="J14" s="5" t="s">
        <v>38</v>
      </c>
      <c r="K14" s="23">
        <v>8.2578703703703703E-3</v>
      </c>
      <c r="L14" s="22">
        <v>25285</v>
      </c>
      <c r="M14" s="8">
        <v>42505</v>
      </c>
      <c r="N14" s="49" t="s">
        <v>25</v>
      </c>
      <c r="O14" s="32">
        <f t="shared" si="2"/>
        <v>47.178082191780824</v>
      </c>
    </row>
    <row r="15" spans="1:16" x14ac:dyDescent="0.3">
      <c r="A15" s="5" t="s">
        <v>7</v>
      </c>
      <c r="B15" s="5" t="s">
        <v>53</v>
      </c>
      <c r="C15" s="23">
        <v>2.4146643518518519E-2</v>
      </c>
      <c r="D15" s="8">
        <v>22265</v>
      </c>
      <c r="E15" s="8">
        <v>41741</v>
      </c>
      <c r="F15" s="52" t="s">
        <v>28</v>
      </c>
      <c r="G15" s="32">
        <f t="shared" ref="G15:G20" si="3">(E15-D15)/365</f>
        <v>53.358904109589041</v>
      </c>
      <c r="I15" s="5" t="s">
        <v>7</v>
      </c>
      <c r="J15" s="5" t="s">
        <v>38</v>
      </c>
      <c r="K15" s="23">
        <v>8.9146990740740732E-3</v>
      </c>
      <c r="L15" s="22">
        <v>25285</v>
      </c>
      <c r="M15" s="8">
        <v>43590</v>
      </c>
      <c r="N15" s="49" t="s">
        <v>25</v>
      </c>
      <c r="O15" s="32">
        <f t="shared" si="2"/>
        <v>50.150684931506852</v>
      </c>
    </row>
    <row r="16" spans="1:16" x14ac:dyDescent="0.3">
      <c r="A16" s="5" t="s">
        <v>8</v>
      </c>
      <c r="B16" s="5" t="s">
        <v>91</v>
      </c>
      <c r="C16" s="23">
        <v>2.8200578703703707E-2</v>
      </c>
      <c r="D16" s="8">
        <v>20306</v>
      </c>
      <c r="E16" s="8">
        <v>40454</v>
      </c>
      <c r="F16" s="51" t="s">
        <v>37</v>
      </c>
      <c r="G16" s="32">
        <f t="shared" si="3"/>
        <v>55.2</v>
      </c>
      <c r="I16" s="5" t="s">
        <v>8</v>
      </c>
      <c r="J16" s="5" t="s">
        <v>43</v>
      </c>
      <c r="K16" s="23">
        <v>7.6842592592592587E-3</v>
      </c>
      <c r="L16" s="8">
        <v>24601</v>
      </c>
      <c r="M16" s="8">
        <v>44716</v>
      </c>
      <c r="N16" s="49" t="s">
        <v>25</v>
      </c>
      <c r="O16" s="32">
        <f t="shared" si="2"/>
        <v>55.109589041095887</v>
      </c>
    </row>
    <row r="17" spans="1:16" x14ac:dyDescent="0.3">
      <c r="A17" s="5" t="s">
        <v>9</v>
      </c>
      <c r="B17" s="5" t="s">
        <v>47</v>
      </c>
      <c r="C17" s="23">
        <v>2.598483796296296E-2</v>
      </c>
      <c r="D17" s="8">
        <v>19122</v>
      </c>
      <c r="E17" s="8">
        <v>42106</v>
      </c>
      <c r="F17" s="59" t="s">
        <v>48</v>
      </c>
      <c r="G17" s="32">
        <f t="shared" si="3"/>
        <v>62.969863013698628</v>
      </c>
      <c r="I17" s="5" t="s">
        <v>9</v>
      </c>
      <c r="J17" s="5" t="s">
        <v>63</v>
      </c>
      <c r="K17" s="23">
        <v>5.1260416666666668E-3</v>
      </c>
      <c r="L17" s="8">
        <v>21058</v>
      </c>
      <c r="M17" s="8">
        <v>43644</v>
      </c>
      <c r="N17" s="53" t="s">
        <v>112</v>
      </c>
      <c r="O17" s="32">
        <f t="shared" si="2"/>
        <v>61.87945205479452</v>
      </c>
      <c r="P17" s="47">
        <v>2000</v>
      </c>
    </row>
    <row r="18" spans="1:16" x14ac:dyDescent="0.3">
      <c r="A18" s="5" t="s">
        <v>10</v>
      </c>
      <c r="B18" s="5" t="s">
        <v>47</v>
      </c>
      <c r="C18" s="23">
        <v>2.9369444444444445E-2</v>
      </c>
      <c r="D18" s="8">
        <v>19122</v>
      </c>
      <c r="E18" s="8">
        <v>42869</v>
      </c>
      <c r="F18" s="59" t="s">
        <v>48</v>
      </c>
      <c r="G18" s="32">
        <f t="shared" si="3"/>
        <v>65.060273972602744</v>
      </c>
      <c r="I18" s="5" t="s">
        <v>10</v>
      </c>
      <c r="J18" s="5"/>
      <c r="K18" s="23"/>
      <c r="L18" s="23"/>
      <c r="M18" s="8"/>
      <c r="N18" s="7"/>
      <c r="O18" s="32">
        <f t="shared" si="2"/>
        <v>0</v>
      </c>
    </row>
    <row r="19" spans="1:16" x14ac:dyDescent="0.3">
      <c r="A19" s="5" t="s">
        <v>11</v>
      </c>
      <c r="B19" s="5" t="s">
        <v>54</v>
      </c>
      <c r="C19" s="23">
        <v>3.2848495370370372E-2</v>
      </c>
      <c r="D19" s="8">
        <v>14360</v>
      </c>
      <c r="E19" s="8">
        <v>40454</v>
      </c>
      <c r="F19" s="51" t="s">
        <v>37</v>
      </c>
      <c r="G19" s="32">
        <f t="shared" si="3"/>
        <v>71.490410958904107</v>
      </c>
      <c r="I19" s="5" t="s">
        <v>11</v>
      </c>
      <c r="J19" s="5"/>
      <c r="K19" s="23"/>
      <c r="L19" s="23"/>
      <c r="M19" s="8"/>
      <c r="N19" s="7"/>
      <c r="O19" s="32">
        <f t="shared" si="2"/>
        <v>0</v>
      </c>
    </row>
    <row r="20" spans="1:16" x14ac:dyDescent="0.3">
      <c r="A20" s="9" t="s">
        <v>12</v>
      </c>
      <c r="B20" s="9" t="s">
        <v>54</v>
      </c>
      <c r="C20" s="24">
        <v>3.4102430555555556E-2</v>
      </c>
      <c r="D20" s="15">
        <v>14360</v>
      </c>
      <c r="E20" s="15">
        <v>42106</v>
      </c>
      <c r="F20" s="51" t="s">
        <v>37</v>
      </c>
      <c r="G20" s="33">
        <f t="shared" si="3"/>
        <v>76.016438356164386</v>
      </c>
      <c r="I20" s="9" t="s">
        <v>12</v>
      </c>
      <c r="J20" s="9"/>
      <c r="K20" s="24"/>
      <c r="L20" s="24"/>
      <c r="M20" s="15"/>
      <c r="N20" s="11"/>
      <c r="O20" s="33">
        <f t="shared" si="2"/>
        <v>0</v>
      </c>
    </row>
  </sheetData>
  <mergeCells count="4">
    <mergeCell ref="A11:G11"/>
    <mergeCell ref="A1:G1"/>
    <mergeCell ref="I1:O1"/>
    <mergeCell ref="I11:O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>
      <selection activeCell="B7" sqref="B7"/>
    </sheetView>
  </sheetViews>
  <sheetFormatPr baseColWidth="10" defaultRowHeight="14.4" x14ac:dyDescent="0.3"/>
  <cols>
    <col min="2" max="2" width="22" bestFit="1" customWidth="1"/>
    <col min="8" max="8" width="11.5546875" style="36"/>
    <col min="11" max="11" width="13.21875" bestFit="1" customWidth="1"/>
  </cols>
  <sheetData>
    <row r="1" spans="1:16" x14ac:dyDescent="0.3">
      <c r="A1" s="103" t="s">
        <v>154</v>
      </c>
      <c r="B1" s="104"/>
      <c r="C1" s="104"/>
      <c r="D1" s="104"/>
      <c r="E1" s="104"/>
      <c r="F1" s="104"/>
      <c r="G1" s="104"/>
      <c r="H1" s="105"/>
      <c r="J1" s="103" t="s">
        <v>57</v>
      </c>
      <c r="K1" s="104"/>
      <c r="L1" s="104"/>
      <c r="M1" s="104"/>
      <c r="N1" s="104"/>
      <c r="O1" s="104"/>
      <c r="P1" s="105"/>
    </row>
    <row r="2" spans="1:16" x14ac:dyDescent="0.3">
      <c r="A2" s="5" t="s">
        <v>4</v>
      </c>
      <c r="B2" s="5" t="s">
        <v>24</v>
      </c>
      <c r="C2" s="16">
        <v>14.89</v>
      </c>
      <c r="D2" s="22">
        <v>29618</v>
      </c>
      <c r="E2" s="8">
        <v>43281</v>
      </c>
      <c r="F2" s="49" t="s">
        <v>25</v>
      </c>
      <c r="G2" s="32">
        <f>(E2-D2)/365</f>
        <v>37.43287671232877</v>
      </c>
      <c r="H2" s="92" t="s">
        <v>15</v>
      </c>
      <c r="J2" s="5" t="s">
        <v>4</v>
      </c>
      <c r="K2" s="5" t="s">
        <v>24</v>
      </c>
      <c r="L2" s="16">
        <v>16.25</v>
      </c>
      <c r="M2" s="22">
        <v>29618</v>
      </c>
      <c r="N2" s="8">
        <v>43568</v>
      </c>
      <c r="O2" s="49" t="s">
        <v>25</v>
      </c>
      <c r="P2" s="32">
        <f>(N2-M2)/365</f>
        <v>38.219178082191782</v>
      </c>
    </row>
    <row r="3" spans="1:16" x14ac:dyDescent="0.3">
      <c r="A3" s="5" t="s">
        <v>5</v>
      </c>
      <c r="B3" s="5" t="s">
        <v>56</v>
      </c>
      <c r="C3" s="16">
        <v>16.600000000000001</v>
      </c>
      <c r="D3" s="22">
        <v>24862</v>
      </c>
      <c r="E3" s="8">
        <v>39998</v>
      </c>
      <c r="F3" s="59" t="s">
        <v>48</v>
      </c>
      <c r="G3" s="32">
        <f>(E3-D3)/365</f>
        <v>41.468493150684928</v>
      </c>
      <c r="H3" s="92" t="s">
        <v>15</v>
      </c>
      <c r="J3" s="5" t="s">
        <v>5</v>
      </c>
      <c r="K3" s="5" t="s">
        <v>24</v>
      </c>
      <c r="L3" s="16">
        <v>17.399999999999999</v>
      </c>
      <c r="M3" s="8">
        <v>29618</v>
      </c>
      <c r="N3" s="8">
        <v>44661</v>
      </c>
      <c r="O3" s="49" t="s">
        <v>25</v>
      </c>
      <c r="P3" s="32">
        <f>(N3-M3)/365</f>
        <v>41.213698630136989</v>
      </c>
    </row>
    <row r="4" spans="1:16" x14ac:dyDescent="0.3">
      <c r="A4" s="5" t="s">
        <v>6</v>
      </c>
      <c r="B4" s="5" t="s">
        <v>38</v>
      </c>
      <c r="C4" s="16">
        <v>20.93</v>
      </c>
      <c r="D4" s="22">
        <v>25285</v>
      </c>
      <c r="E4" s="8">
        <v>42532</v>
      </c>
      <c r="F4" s="49" t="s">
        <v>25</v>
      </c>
      <c r="G4" s="32">
        <f>(E4-D4)/365</f>
        <v>47.252054794520546</v>
      </c>
      <c r="H4" s="92" t="s">
        <v>15</v>
      </c>
      <c r="J4" s="5" t="s">
        <v>6</v>
      </c>
      <c r="K4" s="5" t="s">
        <v>55</v>
      </c>
      <c r="L4" s="16">
        <v>21.73</v>
      </c>
      <c r="M4" s="22">
        <v>27297</v>
      </c>
      <c r="N4" s="8">
        <v>44661</v>
      </c>
      <c r="O4" s="49" t="s">
        <v>25</v>
      </c>
      <c r="P4" s="32">
        <f>(N4-M4)/365</f>
        <v>47.57260273972603</v>
      </c>
    </row>
    <row r="5" spans="1:16" x14ac:dyDescent="0.3">
      <c r="A5" s="5" t="s">
        <v>7</v>
      </c>
      <c r="B5" s="5" t="s">
        <v>97</v>
      </c>
      <c r="C5" s="16">
        <v>19.28</v>
      </c>
      <c r="D5" s="22">
        <v>26335</v>
      </c>
      <c r="E5" s="8">
        <v>44743</v>
      </c>
      <c r="F5" s="49" t="s">
        <v>25</v>
      </c>
      <c r="G5" s="32">
        <f>(E5-D5)/365</f>
        <v>50.43287671232877</v>
      </c>
      <c r="H5" s="92" t="s">
        <v>15</v>
      </c>
      <c r="J5" s="5" t="s">
        <v>7</v>
      </c>
      <c r="K5" s="5"/>
      <c r="L5" s="16"/>
      <c r="M5" s="16"/>
      <c r="N5" s="8"/>
      <c r="O5" s="7"/>
      <c r="P5" s="32">
        <f t="shared" ref="P5:P10" si="0">(N5-M5)/365</f>
        <v>0</v>
      </c>
    </row>
    <row r="6" spans="1:16" x14ac:dyDescent="0.3">
      <c r="A6" s="5" t="s">
        <v>7</v>
      </c>
      <c r="B6" s="5" t="s">
        <v>56</v>
      </c>
      <c r="C6" s="16">
        <v>16.28</v>
      </c>
      <c r="D6" s="22">
        <v>24862</v>
      </c>
      <c r="E6" s="8">
        <v>43281</v>
      </c>
      <c r="F6" s="49" t="s">
        <v>25</v>
      </c>
      <c r="G6" s="32">
        <f t="shared" ref="G6:G11" si="1">(E6-D6)/365</f>
        <v>50.463013698630135</v>
      </c>
      <c r="H6" s="92" t="s">
        <v>96</v>
      </c>
      <c r="J6" s="5" t="s">
        <v>8</v>
      </c>
      <c r="K6" s="5"/>
      <c r="L6" s="16"/>
      <c r="M6" s="16"/>
      <c r="N6" s="8"/>
      <c r="O6" s="7"/>
      <c r="P6" s="32">
        <f t="shared" si="0"/>
        <v>0</v>
      </c>
    </row>
    <row r="7" spans="1:16" x14ac:dyDescent="0.3">
      <c r="A7" s="5" t="s">
        <v>8</v>
      </c>
      <c r="B7" s="5" t="s">
        <v>98</v>
      </c>
      <c r="C7" s="16">
        <v>17.89</v>
      </c>
      <c r="D7" s="22">
        <v>25485</v>
      </c>
      <c r="E7" s="8">
        <v>45815</v>
      </c>
      <c r="F7" s="49" t="s">
        <v>25</v>
      </c>
      <c r="G7" s="32">
        <f t="shared" si="1"/>
        <v>55.698630136986303</v>
      </c>
      <c r="H7" s="92" t="s">
        <v>96</v>
      </c>
      <c r="J7" s="5" t="s">
        <v>9</v>
      </c>
      <c r="K7" s="5"/>
      <c r="L7" s="16"/>
      <c r="M7" s="16"/>
      <c r="N7" s="8"/>
      <c r="O7" s="7"/>
      <c r="P7" s="32">
        <f t="shared" si="0"/>
        <v>0</v>
      </c>
    </row>
    <row r="8" spans="1:16" x14ac:dyDescent="0.3">
      <c r="A8" s="5" t="s">
        <v>9</v>
      </c>
      <c r="B8" s="5"/>
      <c r="C8" s="16"/>
      <c r="D8" s="16"/>
      <c r="E8" s="8"/>
      <c r="F8" s="7"/>
      <c r="G8" s="32">
        <f t="shared" si="1"/>
        <v>0</v>
      </c>
      <c r="H8" s="92"/>
      <c r="J8" s="5" t="s">
        <v>10</v>
      </c>
      <c r="K8" s="5"/>
      <c r="L8" s="16"/>
      <c r="M8" s="16"/>
      <c r="N8" s="8"/>
      <c r="O8" s="7"/>
      <c r="P8" s="32">
        <f t="shared" si="0"/>
        <v>0</v>
      </c>
    </row>
    <row r="9" spans="1:16" x14ac:dyDescent="0.3">
      <c r="A9" s="5" t="s">
        <v>10</v>
      </c>
      <c r="B9" s="5"/>
      <c r="C9" s="16"/>
      <c r="D9" s="16"/>
      <c r="E9" s="8"/>
      <c r="F9" s="7"/>
      <c r="G9" s="32">
        <f t="shared" si="1"/>
        <v>0</v>
      </c>
      <c r="H9" s="92"/>
      <c r="J9" s="5" t="s">
        <v>11</v>
      </c>
      <c r="K9" s="5"/>
      <c r="L9" s="16"/>
      <c r="M9" s="16"/>
      <c r="N9" s="8"/>
      <c r="O9" s="7"/>
      <c r="P9" s="32">
        <f t="shared" si="0"/>
        <v>0</v>
      </c>
    </row>
    <row r="10" spans="1:16" x14ac:dyDescent="0.3">
      <c r="A10" s="5" t="s">
        <v>11</v>
      </c>
      <c r="B10" s="5"/>
      <c r="C10" s="16"/>
      <c r="D10" s="16"/>
      <c r="E10" s="8"/>
      <c r="F10" s="7"/>
      <c r="G10" s="32">
        <f t="shared" si="1"/>
        <v>0</v>
      </c>
      <c r="H10" s="92"/>
      <c r="J10" s="9" t="s">
        <v>12</v>
      </c>
      <c r="K10" s="9"/>
      <c r="L10" s="18"/>
      <c r="M10" s="18"/>
      <c r="N10" s="15"/>
      <c r="O10" s="11"/>
      <c r="P10" s="33">
        <f t="shared" si="0"/>
        <v>0</v>
      </c>
    </row>
    <row r="11" spans="1:16" x14ac:dyDescent="0.3">
      <c r="A11" s="9" t="s">
        <v>12</v>
      </c>
      <c r="B11" s="9"/>
      <c r="C11" s="10"/>
      <c r="D11" s="10"/>
      <c r="E11" s="15"/>
      <c r="F11" s="11"/>
      <c r="G11" s="33">
        <f t="shared" si="1"/>
        <v>0</v>
      </c>
      <c r="H11" s="93"/>
    </row>
    <row r="12" spans="1:16" x14ac:dyDescent="0.3">
      <c r="A12" s="1"/>
    </row>
    <row r="13" spans="1:16" x14ac:dyDescent="0.3">
      <c r="A13" s="1"/>
    </row>
    <row r="14" spans="1:16" x14ac:dyDescent="0.3">
      <c r="A14" s="106" t="s">
        <v>58</v>
      </c>
      <c r="B14" s="107"/>
      <c r="C14" s="107"/>
      <c r="D14" s="107"/>
      <c r="E14" s="107"/>
      <c r="F14" s="107"/>
      <c r="G14" s="107"/>
      <c r="H14" s="107"/>
    </row>
    <row r="15" spans="1:16" x14ac:dyDescent="0.3">
      <c r="A15" s="2" t="s">
        <v>4</v>
      </c>
      <c r="B15" s="2" t="s">
        <v>24</v>
      </c>
      <c r="C15" s="3">
        <v>55.84</v>
      </c>
      <c r="D15" s="28">
        <v>29618</v>
      </c>
      <c r="E15" s="14">
        <v>42909</v>
      </c>
      <c r="F15" s="49" t="s">
        <v>25</v>
      </c>
      <c r="G15" s="31">
        <f>(E15-D15)/365</f>
        <v>36.413698630136984</v>
      </c>
      <c r="H15" s="91"/>
    </row>
    <row r="16" spans="1:16" x14ac:dyDescent="0.3">
      <c r="A16" s="5" t="s">
        <v>5</v>
      </c>
      <c r="B16" s="5" t="s">
        <v>55</v>
      </c>
      <c r="C16" s="34">
        <v>7.337962962962963E-4</v>
      </c>
      <c r="D16" s="8">
        <v>27298</v>
      </c>
      <c r="E16" s="8">
        <v>43639</v>
      </c>
      <c r="F16" s="49" t="s">
        <v>25</v>
      </c>
      <c r="G16" s="32">
        <f>(E16-D16)/365</f>
        <v>44.769863013698632</v>
      </c>
      <c r="H16" s="92"/>
    </row>
    <row r="17" spans="1:8" x14ac:dyDescent="0.3">
      <c r="A17" s="5" t="s">
        <v>6</v>
      </c>
      <c r="B17" s="5" t="s">
        <v>55</v>
      </c>
      <c r="C17" s="34">
        <v>7.1180555555555548E-4</v>
      </c>
      <c r="D17" s="8">
        <v>27298</v>
      </c>
      <c r="E17" s="8">
        <v>44073</v>
      </c>
      <c r="F17" s="49" t="s">
        <v>25</v>
      </c>
      <c r="G17" s="32">
        <f>(E17-D17)/365</f>
        <v>45.958904109589042</v>
      </c>
      <c r="H17" s="92"/>
    </row>
    <row r="18" spans="1:8" x14ac:dyDescent="0.3">
      <c r="A18" s="5" t="s">
        <v>7</v>
      </c>
      <c r="B18" s="5" t="s">
        <v>59</v>
      </c>
      <c r="C18" s="34">
        <v>8.0370370370370372E-4</v>
      </c>
      <c r="D18" s="22">
        <v>26335</v>
      </c>
      <c r="E18" s="8">
        <v>45451</v>
      </c>
      <c r="F18" s="49" t="s">
        <v>25</v>
      </c>
      <c r="G18" s="32">
        <f t="shared" ref="G18:G23" si="2">(E18-D18)/365</f>
        <v>52.372602739726027</v>
      </c>
      <c r="H18" s="92">
        <v>0.84</v>
      </c>
    </row>
    <row r="19" spans="1:8" x14ac:dyDescent="0.3">
      <c r="A19" s="5" t="s">
        <v>8</v>
      </c>
      <c r="B19" s="5"/>
      <c r="C19" s="34"/>
      <c r="D19" s="12"/>
      <c r="E19" s="8"/>
      <c r="F19" s="13"/>
      <c r="G19" s="32">
        <f t="shared" si="2"/>
        <v>0</v>
      </c>
      <c r="H19" s="92" t="s">
        <v>109</v>
      </c>
    </row>
    <row r="20" spans="1:8" x14ac:dyDescent="0.3">
      <c r="A20" s="5" t="s">
        <v>9</v>
      </c>
      <c r="B20" s="5"/>
      <c r="C20" s="6"/>
      <c r="D20" s="6"/>
      <c r="E20" s="8"/>
      <c r="F20" s="7"/>
      <c r="G20" s="32">
        <f t="shared" si="2"/>
        <v>0</v>
      </c>
      <c r="H20" s="92" t="s">
        <v>109</v>
      </c>
    </row>
    <row r="21" spans="1:8" x14ac:dyDescent="0.3">
      <c r="A21" s="5" t="s">
        <v>10</v>
      </c>
      <c r="B21" s="5"/>
      <c r="C21" s="6"/>
      <c r="D21" s="6"/>
      <c r="E21" s="8"/>
      <c r="F21" s="7"/>
      <c r="G21" s="32">
        <f t="shared" si="2"/>
        <v>0</v>
      </c>
      <c r="H21" s="92" t="s">
        <v>109</v>
      </c>
    </row>
    <row r="22" spans="1:8" x14ac:dyDescent="0.3">
      <c r="A22" s="5" t="s">
        <v>11</v>
      </c>
      <c r="B22" s="5"/>
      <c r="C22" s="6"/>
      <c r="D22" s="6"/>
      <c r="E22" s="8"/>
      <c r="F22" s="7"/>
      <c r="G22" s="32">
        <f t="shared" si="2"/>
        <v>0</v>
      </c>
      <c r="H22" s="92" t="s">
        <v>109</v>
      </c>
    </row>
    <row r="23" spans="1:8" x14ac:dyDescent="0.3">
      <c r="A23" s="9" t="s">
        <v>12</v>
      </c>
      <c r="B23" s="9"/>
      <c r="C23" s="10"/>
      <c r="D23" s="10"/>
      <c r="E23" s="15"/>
      <c r="F23" s="11"/>
      <c r="G23" s="33">
        <f t="shared" si="2"/>
        <v>0</v>
      </c>
      <c r="H23" s="93" t="s">
        <v>109</v>
      </c>
    </row>
  </sheetData>
  <mergeCells count="3">
    <mergeCell ref="A14:H14"/>
    <mergeCell ref="A1:H1"/>
    <mergeCell ref="J1:P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J17" sqref="J17"/>
    </sheetView>
  </sheetViews>
  <sheetFormatPr baseColWidth="10" defaultRowHeight="14.4" x14ac:dyDescent="0.3"/>
  <cols>
    <col min="2" max="2" width="18.77734375" customWidth="1"/>
    <col min="3" max="3" width="11.5546875" style="81"/>
    <col min="10" max="10" width="16.33203125" bestFit="1" customWidth="1"/>
    <col min="11" max="11" width="11.5546875" style="81"/>
  </cols>
  <sheetData>
    <row r="1" spans="1:15" x14ac:dyDescent="0.3">
      <c r="A1" s="103" t="s">
        <v>139</v>
      </c>
      <c r="B1" s="104"/>
      <c r="C1" s="104"/>
      <c r="D1" s="104"/>
      <c r="E1" s="104"/>
      <c r="F1" s="104"/>
      <c r="G1" s="105"/>
      <c r="I1" s="103" t="s">
        <v>61</v>
      </c>
      <c r="J1" s="104"/>
      <c r="K1" s="104"/>
      <c r="L1" s="104"/>
      <c r="M1" s="104"/>
      <c r="N1" s="104"/>
      <c r="O1" s="105"/>
    </row>
    <row r="2" spans="1:15" x14ac:dyDescent="0.3">
      <c r="A2" s="2" t="s">
        <v>4</v>
      </c>
      <c r="B2" s="2" t="s">
        <v>45</v>
      </c>
      <c r="C2" s="82">
        <v>4.3499999999999996</v>
      </c>
      <c r="D2" s="28">
        <v>25890</v>
      </c>
      <c r="E2" s="14">
        <v>40082</v>
      </c>
      <c r="F2" s="59" t="s">
        <v>48</v>
      </c>
      <c r="G2" s="31">
        <f t="shared" ref="G2:G10" si="0">(E2-D2)/365</f>
        <v>38.88219178082192</v>
      </c>
      <c r="I2" s="5" t="s">
        <v>4</v>
      </c>
      <c r="J2" s="5" t="s">
        <v>49</v>
      </c>
      <c r="K2" s="78">
        <v>4.612268518518519E-2</v>
      </c>
      <c r="L2" s="22">
        <v>28206</v>
      </c>
      <c r="M2" s="8">
        <v>42771</v>
      </c>
      <c r="N2" s="51" t="s">
        <v>37</v>
      </c>
      <c r="O2" s="32">
        <f t="shared" ref="O2:O10" si="1">(M2-L2)/365</f>
        <v>39.904109589041099</v>
      </c>
    </row>
    <row r="3" spans="1:15" x14ac:dyDescent="0.3">
      <c r="A3" s="5" t="s">
        <v>5</v>
      </c>
      <c r="B3" s="5" t="s">
        <v>82</v>
      </c>
      <c r="C3" s="83">
        <v>4.33</v>
      </c>
      <c r="D3" s="22">
        <v>30477</v>
      </c>
      <c r="E3" s="8">
        <v>45410</v>
      </c>
      <c r="F3" s="53" t="s">
        <v>112</v>
      </c>
      <c r="G3" s="32">
        <f t="shared" si="0"/>
        <v>40.912328767123284</v>
      </c>
      <c r="I3" s="5" t="s">
        <v>5</v>
      </c>
      <c r="J3" s="5" t="s">
        <v>52</v>
      </c>
      <c r="K3" s="78">
        <v>4.6168981481481484E-2</v>
      </c>
      <c r="L3" s="8">
        <v>26699</v>
      </c>
      <c r="M3" s="8">
        <v>41973</v>
      </c>
      <c r="N3" s="52" t="s">
        <v>28</v>
      </c>
      <c r="O3" s="32">
        <f t="shared" si="1"/>
        <v>41.846575342465755</v>
      </c>
    </row>
    <row r="4" spans="1:15" x14ac:dyDescent="0.3">
      <c r="A4" s="5" t="s">
        <v>6</v>
      </c>
      <c r="B4" s="5" t="s">
        <v>53</v>
      </c>
      <c r="C4" s="83">
        <v>5.07</v>
      </c>
      <c r="D4" s="22">
        <v>22265</v>
      </c>
      <c r="E4" s="8">
        <v>40425</v>
      </c>
      <c r="F4" s="52" t="s">
        <v>28</v>
      </c>
      <c r="G4" s="32">
        <f t="shared" si="0"/>
        <v>49.753424657534246</v>
      </c>
      <c r="I4" s="5" t="s">
        <v>6</v>
      </c>
      <c r="J4" s="5" t="s">
        <v>53</v>
      </c>
      <c r="K4" s="78">
        <v>5.0185185185185187E-2</v>
      </c>
      <c r="L4" s="22">
        <v>22265</v>
      </c>
      <c r="M4" s="8">
        <v>39172</v>
      </c>
      <c r="N4" s="52" t="s">
        <v>28</v>
      </c>
      <c r="O4" s="32">
        <f t="shared" si="1"/>
        <v>46.320547945205476</v>
      </c>
    </row>
    <row r="5" spans="1:15" x14ac:dyDescent="0.3">
      <c r="A5" s="5" t="s">
        <v>7</v>
      </c>
      <c r="B5" s="5" t="s">
        <v>50</v>
      </c>
      <c r="C5" s="83">
        <v>4.5599999999999996</v>
      </c>
      <c r="D5" s="8">
        <v>25686</v>
      </c>
      <c r="E5" s="8">
        <v>45556</v>
      </c>
      <c r="F5" s="53" t="s">
        <v>112</v>
      </c>
      <c r="G5" s="32">
        <f t="shared" si="0"/>
        <v>54.438356164383563</v>
      </c>
      <c r="I5" s="5" t="s">
        <v>7</v>
      </c>
      <c r="J5" s="5" t="s">
        <v>110</v>
      </c>
      <c r="K5" s="78">
        <v>5.1307870370370372E-2</v>
      </c>
      <c r="L5" s="8">
        <v>26731</v>
      </c>
      <c r="M5" s="8">
        <v>45221</v>
      </c>
      <c r="N5" s="53" t="s">
        <v>112</v>
      </c>
      <c r="O5" s="32">
        <f t="shared" si="1"/>
        <v>50.657534246575345</v>
      </c>
    </row>
    <row r="6" spans="1:15" x14ac:dyDescent="0.3">
      <c r="A6" s="5" t="s">
        <v>8</v>
      </c>
      <c r="B6" s="5" t="s">
        <v>142</v>
      </c>
      <c r="C6" s="83">
        <v>5.26</v>
      </c>
      <c r="D6" s="8">
        <v>24455</v>
      </c>
      <c r="E6" s="8">
        <v>45018</v>
      </c>
      <c r="F6" s="52" t="s">
        <v>28</v>
      </c>
      <c r="G6" s="32">
        <f t="shared" si="0"/>
        <v>56.336986301369862</v>
      </c>
      <c r="I6" s="5" t="s">
        <v>8</v>
      </c>
      <c r="J6" s="5" t="s">
        <v>53</v>
      </c>
      <c r="K6" s="78">
        <v>5.3877314814814815E-2</v>
      </c>
      <c r="L6" s="22">
        <v>22265</v>
      </c>
      <c r="M6" s="8">
        <v>42771</v>
      </c>
      <c r="N6" s="51" t="s">
        <v>37</v>
      </c>
      <c r="O6" s="32">
        <f t="shared" si="1"/>
        <v>56.180821917808217</v>
      </c>
    </row>
    <row r="7" spans="1:15" x14ac:dyDescent="0.3">
      <c r="A7" s="5" t="s">
        <v>9</v>
      </c>
      <c r="B7" s="5" t="s">
        <v>85</v>
      </c>
      <c r="C7" s="83">
        <v>5.23</v>
      </c>
      <c r="D7" s="8">
        <v>23237</v>
      </c>
      <c r="E7" s="8">
        <v>45445</v>
      </c>
      <c r="F7" s="52" t="s">
        <v>28</v>
      </c>
      <c r="G7" s="32">
        <f t="shared" ref="G7" si="2">(E7-D7)/365</f>
        <v>60.843835616438355</v>
      </c>
      <c r="I7" s="5" t="s">
        <v>9</v>
      </c>
      <c r="J7" s="5" t="s">
        <v>64</v>
      </c>
      <c r="K7" s="78">
        <v>6.1562499999999999E-2</v>
      </c>
      <c r="L7" s="8">
        <v>21205</v>
      </c>
      <c r="M7" s="8">
        <v>43233</v>
      </c>
      <c r="N7" s="51" t="s">
        <v>37</v>
      </c>
      <c r="O7" s="32">
        <f t="shared" si="1"/>
        <v>60.350684931506848</v>
      </c>
    </row>
    <row r="8" spans="1:15" x14ac:dyDescent="0.3">
      <c r="A8" s="5" t="s">
        <v>10</v>
      </c>
      <c r="B8" s="5" t="s">
        <v>64</v>
      </c>
      <c r="C8" s="83">
        <v>6.18</v>
      </c>
      <c r="D8" s="22">
        <v>21205</v>
      </c>
      <c r="E8" s="8">
        <v>45018</v>
      </c>
      <c r="F8" s="51" t="s">
        <v>37</v>
      </c>
      <c r="G8" s="32">
        <f t="shared" si="0"/>
        <v>65.241095890410961</v>
      </c>
      <c r="I8" s="5" t="s">
        <v>10</v>
      </c>
      <c r="J8" s="5"/>
      <c r="K8" s="64"/>
      <c r="L8" s="6"/>
      <c r="M8" s="8"/>
      <c r="N8" s="7"/>
      <c r="O8" s="32">
        <f t="shared" si="1"/>
        <v>0</v>
      </c>
    </row>
    <row r="9" spans="1:15" x14ac:dyDescent="0.3">
      <c r="A9" s="5" t="s">
        <v>11</v>
      </c>
      <c r="B9" s="5"/>
      <c r="C9" s="83"/>
      <c r="D9" s="22"/>
      <c r="E9" s="8"/>
      <c r="F9" s="7"/>
      <c r="G9" s="32">
        <f t="shared" si="0"/>
        <v>0</v>
      </c>
      <c r="I9" s="5" t="s">
        <v>11</v>
      </c>
      <c r="J9" s="5"/>
      <c r="K9" s="64"/>
      <c r="L9" s="6"/>
      <c r="M9" s="8"/>
      <c r="N9" s="7"/>
      <c r="O9" s="32">
        <f t="shared" si="1"/>
        <v>0</v>
      </c>
    </row>
    <row r="10" spans="1:15" x14ac:dyDescent="0.3">
      <c r="A10" s="9" t="s">
        <v>12</v>
      </c>
      <c r="B10" s="9"/>
      <c r="C10" s="84"/>
      <c r="D10" s="30"/>
      <c r="E10" s="15"/>
      <c r="F10" s="11"/>
      <c r="G10" s="33">
        <f t="shared" si="0"/>
        <v>0</v>
      </c>
      <c r="I10" s="9" t="s">
        <v>12</v>
      </c>
      <c r="J10" s="9"/>
      <c r="K10" s="79"/>
      <c r="L10" s="10"/>
      <c r="M10" s="15"/>
      <c r="N10" s="11"/>
      <c r="O10" s="33">
        <f t="shared" si="1"/>
        <v>0</v>
      </c>
    </row>
    <row r="11" spans="1:15" x14ac:dyDescent="0.3">
      <c r="A11" s="103" t="s">
        <v>135</v>
      </c>
      <c r="B11" s="104"/>
      <c r="C11" s="104"/>
      <c r="D11" s="104"/>
      <c r="E11" s="104"/>
      <c r="F11" s="104"/>
      <c r="G11" s="105"/>
      <c r="I11" s="103" t="s">
        <v>14</v>
      </c>
      <c r="J11" s="104"/>
      <c r="K11" s="104"/>
      <c r="L11" s="104"/>
      <c r="M11" s="104"/>
      <c r="N11" s="104"/>
      <c r="O11" s="105"/>
    </row>
    <row r="12" spans="1:15" x14ac:dyDescent="0.3">
      <c r="A12" s="2" t="s">
        <v>4</v>
      </c>
      <c r="B12" s="2" t="s">
        <v>136</v>
      </c>
      <c r="C12" s="82">
        <v>15.3</v>
      </c>
      <c r="D12" s="28">
        <v>30451</v>
      </c>
      <c r="E12" s="14">
        <v>44164</v>
      </c>
      <c r="F12" s="53" t="s">
        <v>112</v>
      </c>
      <c r="G12" s="31">
        <f t="shared" ref="G12:G20" si="3">(E12-D12)/365</f>
        <v>37.56986301369863</v>
      </c>
      <c r="I12" s="5" t="s">
        <v>4</v>
      </c>
      <c r="J12" s="5" t="s">
        <v>65</v>
      </c>
      <c r="K12" s="78">
        <v>9.8194444444444431E-2</v>
      </c>
      <c r="L12" s="8">
        <v>30383</v>
      </c>
      <c r="M12" s="8">
        <v>44899</v>
      </c>
      <c r="N12" s="53" t="s">
        <v>112</v>
      </c>
      <c r="O12" s="32">
        <f t="shared" ref="O12:O20" si="4">(M12-L12)/365</f>
        <v>39.769863013698632</v>
      </c>
    </row>
    <row r="13" spans="1:15" x14ac:dyDescent="0.3">
      <c r="A13" s="5" t="s">
        <v>5</v>
      </c>
      <c r="B13" s="5" t="s">
        <v>49</v>
      </c>
      <c r="C13" s="83">
        <v>15</v>
      </c>
      <c r="D13" s="22">
        <v>28206</v>
      </c>
      <c r="E13" s="8">
        <v>44570</v>
      </c>
      <c r="F13" s="51" t="s">
        <v>37</v>
      </c>
      <c r="G13" s="32">
        <f t="shared" si="3"/>
        <v>44.832876712328769</v>
      </c>
      <c r="I13" s="5" t="s">
        <v>5</v>
      </c>
      <c r="J13" s="5" t="s">
        <v>52</v>
      </c>
      <c r="K13" s="78">
        <v>9.8310185185185195E-2</v>
      </c>
      <c r="L13" s="8">
        <v>26699</v>
      </c>
      <c r="M13" s="8">
        <v>41385</v>
      </c>
      <c r="N13" s="53" t="s">
        <v>112</v>
      </c>
      <c r="O13" s="32">
        <f t="shared" si="4"/>
        <v>40.235616438356168</v>
      </c>
    </row>
    <row r="14" spans="1:15" x14ac:dyDescent="0.3">
      <c r="A14" s="5" t="s">
        <v>6</v>
      </c>
      <c r="B14" s="5" t="s">
        <v>137</v>
      </c>
      <c r="C14" s="83">
        <v>17.03</v>
      </c>
      <c r="D14" s="22">
        <v>27949</v>
      </c>
      <c r="E14" s="8">
        <v>45060</v>
      </c>
      <c r="F14" s="51" t="s">
        <v>37</v>
      </c>
      <c r="G14" s="32">
        <f t="shared" si="3"/>
        <v>46.87945205479452</v>
      </c>
      <c r="I14" s="5" t="s">
        <v>6</v>
      </c>
      <c r="J14" s="5" t="s">
        <v>66</v>
      </c>
      <c r="K14" s="78">
        <v>0.10270833333333333</v>
      </c>
      <c r="L14" s="8">
        <v>28304</v>
      </c>
      <c r="M14" s="8">
        <v>44899</v>
      </c>
      <c r="N14" s="53" t="s">
        <v>112</v>
      </c>
      <c r="O14" s="32">
        <f t="shared" si="4"/>
        <v>45.465753424657535</v>
      </c>
    </row>
    <row r="15" spans="1:15" x14ac:dyDescent="0.3">
      <c r="A15" s="5" t="s">
        <v>7</v>
      </c>
      <c r="B15" s="5" t="s">
        <v>84</v>
      </c>
      <c r="C15" s="83">
        <v>16.57</v>
      </c>
      <c r="D15" s="8">
        <v>26205</v>
      </c>
      <c r="E15" s="8">
        <v>45816</v>
      </c>
      <c r="F15" s="53" t="s">
        <v>112</v>
      </c>
      <c r="G15" s="32">
        <f t="shared" si="3"/>
        <v>53.728767123287675</v>
      </c>
      <c r="I15" s="5" t="s">
        <v>7</v>
      </c>
      <c r="J15" s="5" t="s">
        <v>63</v>
      </c>
      <c r="K15" s="78">
        <v>0.10633101851851852</v>
      </c>
      <c r="L15" s="8">
        <v>21058</v>
      </c>
      <c r="M15" s="8">
        <v>39579</v>
      </c>
      <c r="N15" s="53" t="s">
        <v>112</v>
      </c>
      <c r="O15" s="32">
        <f t="shared" si="4"/>
        <v>50.742465753424661</v>
      </c>
    </row>
    <row r="16" spans="1:15" x14ac:dyDescent="0.3">
      <c r="A16" s="5" t="s">
        <v>8</v>
      </c>
      <c r="B16" s="5" t="s">
        <v>50</v>
      </c>
      <c r="C16" s="83">
        <v>16.41</v>
      </c>
      <c r="D16" s="8">
        <v>25686</v>
      </c>
      <c r="E16" s="8">
        <v>45816</v>
      </c>
      <c r="F16" s="53" t="s">
        <v>112</v>
      </c>
      <c r="G16" s="32">
        <f t="shared" si="3"/>
        <v>55.150684931506852</v>
      </c>
      <c r="I16" s="5" t="s">
        <v>8</v>
      </c>
      <c r="J16" s="5" t="s">
        <v>53</v>
      </c>
      <c r="K16" s="78">
        <v>0.11475694444444444</v>
      </c>
      <c r="L16" s="22">
        <v>22265</v>
      </c>
      <c r="M16" s="8">
        <v>42421</v>
      </c>
      <c r="N16" s="52" t="s">
        <v>28</v>
      </c>
      <c r="O16" s="32">
        <f t="shared" si="4"/>
        <v>55.221917808219175</v>
      </c>
    </row>
    <row r="17" spans="1:15" x14ac:dyDescent="0.3">
      <c r="A17" s="5" t="s">
        <v>9</v>
      </c>
      <c r="B17" s="5" t="s">
        <v>85</v>
      </c>
      <c r="C17" s="83">
        <v>18.41</v>
      </c>
      <c r="D17" s="8">
        <v>23174</v>
      </c>
      <c r="E17" s="8">
        <v>45094</v>
      </c>
      <c r="F17" s="52" t="s">
        <v>28</v>
      </c>
      <c r="G17" s="32">
        <f t="shared" si="3"/>
        <v>60.054794520547944</v>
      </c>
      <c r="I17" s="5" t="s">
        <v>9</v>
      </c>
      <c r="J17" s="5" t="s">
        <v>111</v>
      </c>
      <c r="K17" s="78">
        <v>0.15554398148148149</v>
      </c>
      <c r="L17" s="8">
        <v>16660</v>
      </c>
      <c r="M17" s="8">
        <v>40092</v>
      </c>
      <c r="N17" s="51" t="s">
        <v>37</v>
      </c>
      <c r="O17" s="32">
        <f t="shared" si="4"/>
        <v>64.197260273972603</v>
      </c>
    </row>
    <row r="18" spans="1:15" x14ac:dyDescent="0.3">
      <c r="A18" s="5" t="s">
        <v>10</v>
      </c>
      <c r="B18" s="5" t="s">
        <v>91</v>
      </c>
      <c r="C18" s="83">
        <v>20.58</v>
      </c>
      <c r="D18" s="22">
        <v>20306</v>
      </c>
      <c r="E18" s="8">
        <v>44164</v>
      </c>
      <c r="F18" s="51" t="s">
        <v>37</v>
      </c>
      <c r="G18" s="32">
        <f t="shared" si="3"/>
        <v>65.364383561643834</v>
      </c>
      <c r="I18" s="5" t="s">
        <v>10</v>
      </c>
      <c r="J18" s="5" t="s">
        <v>63</v>
      </c>
      <c r="K18" s="78">
        <v>0.11761574074074073</v>
      </c>
      <c r="L18" s="8">
        <v>21058</v>
      </c>
      <c r="M18" s="8">
        <v>45264</v>
      </c>
      <c r="N18" s="53" t="s">
        <v>112</v>
      </c>
      <c r="O18" s="32">
        <f t="shared" si="4"/>
        <v>66.317808219178076</v>
      </c>
    </row>
    <row r="19" spans="1:15" x14ac:dyDescent="0.3">
      <c r="A19" s="5" t="s">
        <v>11</v>
      </c>
      <c r="B19" s="5" t="s">
        <v>138</v>
      </c>
      <c r="C19" s="83">
        <v>22.54</v>
      </c>
      <c r="D19" s="22">
        <v>18540</v>
      </c>
      <c r="E19" s="8">
        <v>44164</v>
      </c>
      <c r="F19" s="51" t="s">
        <v>37</v>
      </c>
      <c r="G19" s="32">
        <f t="shared" si="3"/>
        <v>70.202739726027403</v>
      </c>
      <c r="I19" s="5" t="s">
        <v>11</v>
      </c>
      <c r="J19" s="5"/>
      <c r="K19" s="78"/>
      <c r="L19" s="6"/>
      <c r="M19" s="8"/>
      <c r="N19" s="7"/>
      <c r="O19" s="32">
        <f t="shared" si="4"/>
        <v>0</v>
      </c>
    </row>
    <row r="20" spans="1:15" x14ac:dyDescent="0.3">
      <c r="A20" s="9" t="s">
        <v>12</v>
      </c>
      <c r="B20" s="9"/>
      <c r="C20" s="84"/>
      <c r="D20" s="30"/>
      <c r="E20" s="15"/>
      <c r="F20" s="11"/>
      <c r="G20" s="33">
        <f t="shared" si="3"/>
        <v>0</v>
      </c>
      <c r="I20" s="9" t="s">
        <v>12</v>
      </c>
      <c r="J20" s="9"/>
      <c r="K20" s="80"/>
      <c r="L20" s="10"/>
      <c r="M20" s="15"/>
      <c r="N20" s="11"/>
      <c r="O20" s="33">
        <f t="shared" si="4"/>
        <v>0</v>
      </c>
    </row>
    <row r="21" spans="1:15" x14ac:dyDescent="0.3">
      <c r="A21" s="103" t="s">
        <v>32</v>
      </c>
      <c r="B21" s="104"/>
      <c r="C21" s="104"/>
      <c r="D21" s="104"/>
      <c r="E21" s="104"/>
      <c r="F21" s="104"/>
      <c r="G21" s="105"/>
      <c r="I21" s="103" t="s">
        <v>140</v>
      </c>
      <c r="J21" s="104"/>
      <c r="K21" s="104"/>
      <c r="L21" s="104"/>
      <c r="M21" s="104"/>
      <c r="N21" s="104"/>
      <c r="O21" s="104"/>
    </row>
    <row r="22" spans="1:15" x14ac:dyDescent="0.3">
      <c r="A22" s="2" t="s">
        <v>4</v>
      </c>
      <c r="B22" s="2" t="s">
        <v>52</v>
      </c>
      <c r="C22" s="82">
        <v>30.3</v>
      </c>
      <c r="D22" s="28">
        <v>26699</v>
      </c>
      <c r="E22" s="14">
        <v>40614</v>
      </c>
      <c r="F22" s="75" t="s">
        <v>112</v>
      </c>
      <c r="G22" s="31">
        <f t="shared" ref="G22:G30" si="5">(E22-D22)/365</f>
        <v>38.123287671232873</v>
      </c>
      <c r="I22" s="2" t="s">
        <v>4</v>
      </c>
      <c r="J22" s="2"/>
      <c r="K22" s="77"/>
      <c r="L22" s="14"/>
      <c r="M22" s="14"/>
      <c r="N22" s="4"/>
      <c r="O22" s="31">
        <f t="shared" ref="O22:O30" si="6">(M22-L22)/365</f>
        <v>0</v>
      </c>
    </row>
    <row r="23" spans="1:15" x14ac:dyDescent="0.3">
      <c r="A23" s="5" t="s">
        <v>5</v>
      </c>
      <c r="B23" s="5" t="s">
        <v>49</v>
      </c>
      <c r="C23" s="83">
        <v>31.28</v>
      </c>
      <c r="D23" s="22">
        <v>28206</v>
      </c>
      <c r="E23" s="8">
        <v>43842</v>
      </c>
      <c r="F23" s="51" t="s">
        <v>37</v>
      </c>
      <c r="G23" s="32">
        <f t="shared" si="5"/>
        <v>42.838356164383562</v>
      </c>
      <c r="I23" s="5" t="s">
        <v>5</v>
      </c>
      <c r="J23" s="5"/>
      <c r="K23" s="78"/>
      <c r="L23" s="8"/>
      <c r="M23" s="8"/>
      <c r="N23" s="7"/>
      <c r="O23" s="32">
        <f t="shared" si="6"/>
        <v>0</v>
      </c>
    </row>
    <row r="24" spans="1:15" x14ac:dyDescent="0.3">
      <c r="A24" s="5" t="s">
        <v>6</v>
      </c>
      <c r="B24" s="5" t="s">
        <v>62</v>
      </c>
      <c r="C24" s="83">
        <v>33.18</v>
      </c>
      <c r="D24" s="22">
        <v>25248</v>
      </c>
      <c r="E24" s="8">
        <v>42084</v>
      </c>
      <c r="F24" s="53" t="s">
        <v>112</v>
      </c>
      <c r="G24" s="32">
        <f t="shared" si="5"/>
        <v>46.126027397260273</v>
      </c>
      <c r="I24" s="5" t="s">
        <v>6</v>
      </c>
      <c r="J24" s="5" t="s">
        <v>141</v>
      </c>
      <c r="K24" s="78">
        <v>0.41737268518518517</v>
      </c>
      <c r="L24" s="8">
        <v>27340</v>
      </c>
      <c r="M24" s="8">
        <v>44359</v>
      </c>
      <c r="N24" s="51" t="s">
        <v>37</v>
      </c>
      <c r="O24" s="32">
        <f t="shared" si="6"/>
        <v>46.627397260273973</v>
      </c>
    </row>
    <row r="25" spans="1:15" x14ac:dyDescent="0.3">
      <c r="A25" s="5" t="s">
        <v>7</v>
      </c>
      <c r="B25" s="5" t="s">
        <v>53</v>
      </c>
      <c r="C25" s="83">
        <v>34.03</v>
      </c>
      <c r="D25" s="22">
        <v>22265</v>
      </c>
      <c r="E25" s="8">
        <v>40650</v>
      </c>
      <c r="F25" s="52" t="s">
        <v>28</v>
      </c>
      <c r="G25" s="32">
        <f t="shared" si="5"/>
        <v>50.369863013698627</v>
      </c>
      <c r="I25" s="5" t="s">
        <v>7</v>
      </c>
      <c r="J25" s="5"/>
      <c r="K25" s="78"/>
      <c r="L25" s="8"/>
      <c r="M25" s="8"/>
      <c r="N25" s="7"/>
      <c r="O25" s="32">
        <f t="shared" si="6"/>
        <v>0</v>
      </c>
    </row>
    <row r="26" spans="1:15" x14ac:dyDescent="0.3">
      <c r="A26" s="5" t="s">
        <v>8</v>
      </c>
      <c r="B26" s="5" t="s">
        <v>53</v>
      </c>
      <c r="C26" s="83">
        <v>35.270000000000003</v>
      </c>
      <c r="D26" s="22">
        <v>22265</v>
      </c>
      <c r="E26" s="8">
        <v>42876</v>
      </c>
      <c r="F26" s="52" t="s">
        <v>28</v>
      </c>
      <c r="G26" s="32">
        <f t="shared" si="5"/>
        <v>56.468493150684928</v>
      </c>
      <c r="I26" s="5" t="s">
        <v>8</v>
      </c>
      <c r="J26" s="5"/>
      <c r="K26" s="78"/>
      <c r="L26" s="22"/>
      <c r="M26" s="8"/>
      <c r="N26" s="7"/>
      <c r="O26" s="32">
        <f t="shared" si="6"/>
        <v>0</v>
      </c>
    </row>
    <row r="27" spans="1:15" x14ac:dyDescent="0.3">
      <c r="A27" s="5" t="s">
        <v>9</v>
      </c>
      <c r="B27" s="5" t="s">
        <v>63</v>
      </c>
      <c r="C27" s="83">
        <v>37.36</v>
      </c>
      <c r="D27" s="8">
        <v>21058</v>
      </c>
      <c r="E27" s="8">
        <v>43205</v>
      </c>
      <c r="F27" s="53" t="s">
        <v>112</v>
      </c>
      <c r="G27" s="32">
        <f t="shared" si="5"/>
        <v>60.676712328767124</v>
      </c>
      <c r="I27" s="5" t="s">
        <v>9</v>
      </c>
      <c r="J27" s="5"/>
      <c r="K27" s="78"/>
      <c r="L27" s="8"/>
      <c r="M27" s="8"/>
      <c r="N27" s="7"/>
      <c r="O27" s="32">
        <f t="shared" si="6"/>
        <v>0</v>
      </c>
    </row>
    <row r="28" spans="1:15" x14ac:dyDescent="0.3">
      <c r="A28" s="5" t="s">
        <v>10</v>
      </c>
      <c r="B28" s="5" t="s">
        <v>47</v>
      </c>
      <c r="C28" s="83">
        <v>43.01</v>
      </c>
      <c r="D28" s="22">
        <v>19122</v>
      </c>
      <c r="E28" s="8">
        <v>43597</v>
      </c>
      <c r="F28" s="59" t="s">
        <v>48</v>
      </c>
      <c r="G28" s="32">
        <f t="shared" si="5"/>
        <v>67.054794520547944</v>
      </c>
      <c r="I28" s="5" t="s">
        <v>10</v>
      </c>
      <c r="J28" s="5"/>
      <c r="K28" s="78"/>
      <c r="L28" s="8"/>
      <c r="M28" s="8"/>
      <c r="N28" s="7"/>
      <c r="O28" s="32">
        <f t="shared" si="6"/>
        <v>0</v>
      </c>
    </row>
    <row r="29" spans="1:15" x14ac:dyDescent="0.3">
      <c r="A29" s="5" t="s">
        <v>11</v>
      </c>
      <c r="B29" s="5" t="s">
        <v>54</v>
      </c>
      <c r="C29" s="83">
        <v>48.33</v>
      </c>
      <c r="D29" s="22">
        <v>14360</v>
      </c>
      <c r="E29" s="8">
        <v>40650</v>
      </c>
      <c r="F29" s="51" t="s">
        <v>37</v>
      </c>
      <c r="G29" s="32">
        <f t="shared" si="5"/>
        <v>72.027397260273972</v>
      </c>
      <c r="I29" s="5" t="s">
        <v>11</v>
      </c>
      <c r="J29" s="5"/>
      <c r="K29" s="78"/>
      <c r="L29" s="6"/>
      <c r="M29" s="8"/>
      <c r="N29" s="7"/>
      <c r="O29" s="32">
        <f t="shared" si="6"/>
        <v>0</v>
      </c>
    </row>
    <row r="30" spans="1:15" x14ac:dyDescent="0.3">
      <c r="A30" s="9" t="s">
        <v>12</v>
      </c>
      <c r="B30" s="9" t="s">
        <v>54</v>
      </c>
      <c r="C30" s="84">
        <v>51.3</v>
      </c>
      <c r="D30" s="30">
        <v>14360</v>
      </c>
      <c r="E30" s="15">
        <v>42484</v>
      </c>
      <c r="F30" s="76" t="s">
        <v>37</v>
      </c>
      <c r="G30" s="33">
        <f t="shared" si="5"/>
        <v>77.052054794520544</v>
      </c>
      <c r="I30" s="9" t="s">
        <v>12</v>
      </c>
      <c r="J30" s="9"/>
      <c r="K30" s="80"/>
      <c r="L30" s="10"/>
      <c r="M30" s="15"/>
      <c r="N30" s="11"/>
      <c r="O30" s="33">
        <f t="shared" si="6"/>
        <v>0</v>
      </c>
    </row>
  </sheetData>
  <mergeCells count="6">
    <mergeCell ref="A21:G21"/>
    <mergeCell ref="I21:O21"/>
    <mergeCell ref="I11:O11"/>
    <mergeCell ref="A11:G11"/>
    <mergeCell ref="A1:G1"/>
    <mergeCell ref="I1:O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zoomScale="90" zoomScaleNormal="90" workbookViewId="0">
      <selection activeCell="J14" sqref="J14"/>
    </sheetView>
  </sheetViews>
  <sheetFormatPr baseColWidth="10" defaultRowHeight="14.4" x14ac:dyDescent="0.3"/>
  <cols>
    <col min="1" max="1" width="11.5546875" style="1"/>
    <col min="2" max="2" width="22" bestFit="1" customWidth="1"/>
    <col min="6" max="6" width="13.5546875" customWidth="1"/>
    <col min="10" max="10" width="21.33203125" customWidth="1"/>
    <col min="14" max="14" width="13.88671875" customWidth="1"/>
  </cols>
  <sheetData>
    <row r="1" spans="1:15" x14ac:dyDescent="0.3">
      <c r="A1" s="103" t="s">
        <v>1</v>
      </c>
      <c r="B1" s="104"/>
      <c r="C1" s="104"/>
      <c r="D1" s="104"/>
      <c r="E1" s="104"/>
      <c r="F1" s="104"/>
      <c r="G1" s="105"/>
      <c r="I1" s="103" t="s">
        <v>0</v>
      </c>
      <c r="J1" s="104"/>
      <c r="K1" s="104"/>
      <c r="L1" s="104"/>
      <c r="M1" s="104"/>
      <c r="N1" s="104"/>
      <c r="O1" s="105"/>
    </row>
    <row r="2" spans="1:15" x14ac:dyDescent="0.3">
      <c r="A2" s="2" t="s">
        <v>4</v>
      </c>
      <c r="B2" s="2" t="s">
        <v>67</v>
      </c>
      <c r="C2" s="17">
        <v>1.9</v>
      </c>
      <c r="D2" s="28">
        <v>26404</v>
      </c>
      <c r="E2" s="14">
        <v>39606</v>
      </c>
      <c r="F2" s="50" t="s">
        <v>31</v>
      </c>
      <c r="G2" s="31">
        <f>(E2-D2)/365</f>
        <v>36.169863013698631</v>
      </c>
      <c r="I2" s="2" t="s">
        <v>4</v>
      </c>
      <c r="J2" s="2" t="s">
        <v>69</v>
      </c>
      <c r="K2" s="17">
        <v>6.91</v>
      </c>
      <c r="L2" s="28">
        <v>26964</v>
      </c>
      <c r="M2" s="14">
        <v>39963</v>
      </c>
      <c r="N2" s="55" t="s">
        <v>31</v>
      </c>
      <c r="O2" s="31">
        <f>(M2-L2)/365</f>
        <v>35.613698630136987</v>
      </c>
    </row>
    <row r="3" spans="1:15" x14ac:dyDescent="0.3">
      <c r="A3" s="5" t="s">
        <v>5</v>
      </c>
      <c r="B3" s="5" t="s">
        <v>24</v>
      </c>
      <c r="C3" s="16">
        <v>1.56</v>
      </c>
      <c r="D3" s="8">
        <v>29618</v>
      </c>
      <c r="E3" s="8">
        <v>45326</v>
      </c>
      <c r="F3" s="49" t="s">
        <v>25</v>
      </c>
      <c r="G3" s="32">
        <f>(E3-D3)/365</f>
        <v>43.035616438356165</v>
      </c>
      <c r="I3" s="5" t="s">
        <v>5</v>
      </c>
      <c r="J3" s="5" t="s">
        <v>33</v>
      </c>
      <c r="K3" s="16">
        <v>6.65</v>
      </c>
      <c r="L3" s="22">
        <v>25448</v>
      </c>
      <c r="M3" s="8">
        <v>40377</v>
      </c>
      <c r="N3" s="50" t="s">
        <v>31</v>
      </c>
      <c r="O3" s="32">
        <f>(M3-L3)/365</f>
        <v>40.901369863013699</v>
      </c>
    </row>
    <row r="4" spans="1:15" x14ac:dyDescent="0.3">
      <c r="A4" s="5" t="s">
        <v>6</v>
      </c>
      <c r="B4" s="5" t="s">
        <v>55</v>
      </c>
      <c r="C4" s="16">
        <v>1.53</v>
      </c>
      <c r="D4" s="22">
        <v>27298</v>
      </c>
      <c r="E4" s="8">
        <v>44674</v>
      </c>
      <c r="F4" s="49" t="s">
        <v>25</v>
      </c>
      <c r="G4" s="32">
        <f>(E4-D4)/365</f>
        <v>47.605479452054794</v>
      </c>
      <c r="I4" s="5" t="s">
        <v>6</v>
      </c>
      <c r="J4" s="5" t="s">
        <v>34</v>
      </c>
      <c r="K4" s="16">
        <v>5.59</v>
      </c>
      <c r="L4" s="22">
        <v>23674</v>
      </c>
      <c r="M4" s="8">
        <v>40978</v>
      </c>
      <c r="N4" s="49" t="s">
        <v>25</v>
      </c>
      <c r="O4" s="32">
        <f>(M4-L4)/365</f>
        <v>47.408219178082192</v>
      </c>
    </row>
    <row r="5" spans="1:15" x14ac:dyDescent="0.3">
      <c r="A5" s="5" t="s">
        <v>7</v>
      </c>
      <c r="B5" s="5" t="s">
        <v>98</v>
      </c>
      <c r="C5" s="16">
        <v>1.58</v>
      </c>
      <c r="D5" s="22">
        <v>25485</v>
      </c>
      <c r="E5" s="8">
        <v>45448</v>
      </c>
      <c r="F5" s="49" t="s">
        <v>25</v>
      </c>
      <c r="G5" s="32">
        <f t="shared" ref="G5:G10" si="0">(E5-D5)/365</f>
        <v>54.69315068493151</v>
      </c>
      <c r="I5" s="5" t="s">
        <v>7</v>
      </c>
      <c r="J5" s="5" t="s">
        <v>68</v>
      </c>
      <c r="K5" s="16">
        <v>5.58</v>
      </c>
      <c r="L5" s="22">
        <v>23726</v>
      </c>
      <c r="M5" s="8">
        <v>42158</v>
      </c>
      <c r="N5" s="50" t="s">
        <v>31</v>
      </c>
      <c r="O5" s="32">
        <f t="shared" ref="O5:O10" si="1">(M5-L5)/365</f>
        <v>50.4986301369863</v>
      </c>
    </row>
    <row r="6" spans="1:15" x14ac:dyDescent="0.3">
      <c r="A6" s="5" t="s">
        <v>8</v>
      </c>
      <c r="B6" s="5" t="s">
        <v>98</v>
      </c>
      <c r="C6" s="16">
        <v>1.6</v>
      </c>
      <c r="D6" s="22">
        <v>25485</v>
      </c>
      <c r="E6" s="8">
        <v>45674</v>
      </c>
      <c r="F6" s="49" t="s">
        <v>25</v>
      </c>
      <c r="G6" s="32">
        <f t="shared" si="0"/>
        <v>55.31232876712329</v>
      </c>
      <c r="I6" s="5" t="s">
        <v>8</v>
      </c>
      <c r="J6" s="5" t="s">
        <v>70</v>
      </c>
      <c r="K6" s="16">
        <v>4.6900000000000004</v>
      </c>
      <c r="L6" s="22">
        <v>19535</v>
      </c>
      <c r="M6" s="8">
        <v>40229</v>
      </c>
      <c r="N6" s="62" t="s">
        <v>71</v>
      </c>
      <c r="O6" s="32">
        <f t="shared" si="1"/>
        <v>56.695890410958903</v>
      </c>
    </row>
    <row r="7" spans="1:15" x14ac:dyDescent="0.3">
      <c r="A7" s="5" t="s">
        <v>9</v>
      </c>
      <c r="B7" s="5"/>
      <c r="C7" s="16"/>
      <c r="D7" s="16"/>
      <c r="E7" s="8"/>
      <c r="F7" s="7"/>
      <c r="G7" s="32">
        <f t="shared" si="0"/>
        <v>0</v>
      </c>
      <c r="I7" s="5" t="s">
        <v>9</v>
      </c>
      <c r="J7" s="5" t="s">
        <v>89</v>
      </c>
      <c r="K7" s="16">
        <v>3.84</v>
      </c>
      <c r="L7" s="22">
        <v>23522</v>
      </c>
      <c r="M7" s="8">
        <v>45812</v>
      </c>
      <c r="N7" s="49" t="s">
        <v>25</v>
      </c>
      <c r="O7" s="32">
        <f t="shared" si="1"/>
        <v>61.06849315068493</v>
      </c>
    </row>
    <row r="8" spans="1:15" x14ac:dyDescent="0.3">
      <c r="A8" s="5" t="s">
        <v>10</v>
      </c>
      <c r="B8" s="5"/>
      <c r="C8" s="16"/>
      <c r="D8" s="16"/>
      <c r="E8" s="8"/>
      <c r="F8" s="7"/>
      <c r="G8" s="32">
        <f t="shared" si="0"/>
        <v>0</v>
      </c>
      <c r="I8" s="5" t="s">
        <v>10</v>
      </c>
      <c r="J8" s="5"/>
      <c r="K8" s="16"/>
      <c r="L8" s="16"/>
      <c r="M8" s="8"/>
      <c r="N8" s="7"/>
      <c r="O8" s="32">
        <f t="shared" si="1"/>
        <v>0</v>
      </c>
    </row>
    <row r="9" spans="1:15" x14ac:dyDescent="0.3">
      <c r="A9" s="5" t="s">
        <v>11</v>
      </c>
      <c r="B9" s="5"/>
      <c r="C9" s="16"/>
      <c r="D9" s="16"/>
      <c r="E9" s="8"/>
      <c r="F9" s="7"/>
      <c r="G9" s="32">
        <f t="shared" si="0"/>
        <v>0</v>
      </c>
      <c r="I9" s="5" t="s">
        <v>11</v>
      </c>
      <c r="J9" s="5"/>
      <c r="K9" s="16"/>
      <c r="L9" s="16"/>
      <c r="M9" s="8"/>
      <c r="N9" s="7"/>
      <c r="O9" s="32">
        <f t="shared" si="1"/>
        <v>0</v>
      </c>
    </row>
    <row r="10" spans="1:15" x14ac:dyDescent="0.3">
      <c r="A10" s="9" t="s">
        <v>12</v>
      </c>
      <c r="B10" s="9"/>
      <c r="C10" s="18"/>
      <c r="D10" s="18"/>
      <c r="E10" s="15"/>
      <c r="F10" s="11"/>
      <c r="G10" s="33">
        <f t="shared" si="0"/>
        <v>0</v>
      </c>
      <c r="I10" s="9" t="s">
        <v>12</v>
      </c>
      <c r="J10" s="9" t="s">
        <v>51</v>
      </c>
      <c r="K10" s="18">
        <v>3.18</v>
      </c>
      <c r="L10" s="30">
        <v>15360</v>
      </c>
      <c r="M10" s="15">
        <v>43280</v>
      </c>
      <c r="N10" s="56" t="s">
        <v>25</v>
      </c>
      <c r="O10" s="33">
        <f t="shared" si="1"/>
        <v>76.493150684931507</v>
      </c>
    </row>
    <row r="12" spans="1:15" x14ac:dyDescent="0.3">
      <c r="A12" s="103" t="s">
        <v>2</v>
      </c>
      <c r="B12" s="104"/>
      <c r="C12" s="104"/>
      <c r="D12" s="104"/>
      <c r="E12" s="104"/>
      <c r="F12" s="104"/>
      <c r="G12" s="105"/>
      <c r="I12" s="103" t="s">
        <v>3</v>
      </c>
      <c r="J12" s="104"/>
      <c r="K12" s="104"/>
      <c r="L12" s="104"/>
      <c r="M12" s="104"/>
      <c r="N12" s="104"/>
      <c r="O12" s="105"/>
    </row>
    <row r="13" spans="1:15" x14ac:dyDescent="0.3">
      <c r="A13" s="5" t="s">
        <v>4</v>
      </c>
      <c r="B13" s="5" t="s">
        <v>68</v>
      </c>
      <c r="C13" s="16">
        <v>4.9000000000000004</v>
      </c>
      <c r="D13" s="22">
        <v>23726</v>
      </c>
      <c r="E13" s="8">
        <v>36918</v>
      </c>
      <c r="F13" s="50" t="s">
        <v>31</v>
      </c>
      <c r="G13" s="32">
        <f>(E13-D13)/365</f>
        <v>36.142465753424659</v>
      </c>
      <c r="I13" s="5" t="s">
        <v>4</v>
      </c>
      <c r="J13" s="5" t="s">
        <v>72</v>
      </c>
      <c r="K13" s="16">
        <v>13.97</v>
      </c>
      <c r="L13" s="22">
        <v>27819</v>
      </c>
      <c r="M13" s="8">
        <v>40618</v>
      </c>
      <c r="N13" s="50" t="s">
        <v>31</v>
      </c>
      <c r="O13" s="32">
        <f>(M13-L13)/365</f>
        <v>35.065753424657537</v>
      </c>
    </row>
    <row r="14" spans="1:15" x14ac:dyDescent="0.3">
      <c r="A14" s="5" t="s">
        <v>5</v>
      </c>
      <c r="B14" s="5" t="s">
        <v>68</v>
      </c>
      <c r="C14" s="16">
        <v>4.8099999999999996</v>
      </c>
      <c r="D14" s="22">
        <v>23726</v>
      </c>
      <c r="E14" s="8">
        <v>38490</v>
      </c>
      <c r="F14" s="50" t="s">
        <v>31</v>
      </c>
      <c r="G14" s="32">
        <f>(E14-D14)/365</f>
        <v>40.449315068493149</v>
      </c>
      <c r="I14" s="5" t="s">
        <v>5</v>
      </c>
      <c r="J14" s="5" t="s">
        <v>73</v>
      </c>
      <c r="K14" s="16">
        <v>12.15</v>
      </c>
      <c r="L14" s="22">
        <v>28491</v>
      </c>
      <c r="M14" s="8">
        <v>43627</v>
      </c>
      <c r="N14" s="49" t="s">
        <v>25</v>
      </c>
      <c r="O14" s="32">
        <f>(M14-L14)/365</f>
        <v>41.468493150684928</v>
      </c>
    </row>
    <row r="15" spans="1:15" x14ac:dyDescent="0.3">
      <c r="A15" s="5" t="s">
        <v>6</v>
      </c>
      <c r="B15" s="5" t="s">
        <v>68</v>
      </c>
      <c r="C15" s="16">
        <v>4.7</v>
      </c>
      <c r="D15" s="22">
        <v>23726</v>
      </c>
      <c r="E15" s="8">
        <v>40572</v>
      </c>
      <c r="F15" s="50" t="s">
        <v>31</v>
      </c>
      <c r="G15" s="32">
        <f>(E15-D15)/365</f>
        <v>46.153424657534245</v>
      </c>
      <c r="I15" s="5" t="s">
        <v>6</v>
      </c>
      <c r="J15" s="5" t="s">
        <v>73</v>
      </c>
      <c r="K15" s="16">
        <v>11.17</v>
      </c>
      <c r="L15" s="22">
        <v>28491</v>
      </c>
      <c r="M15" s="8">
        <v>44954</v>
      </c>
      <c r="N15" s="49" t="s">
        <v>25</v>
      </c>
      <c r="O15" s="32">
        <f>(M15-L15)/365</f>
        <v>45.104109589041094</v>
      </c>
    </row>
    <row r="16" spans="1:15" x14ac:dyDescent="0.3">
      <c r="A16" s="5" t="s">
        <v>7</v>
      </c>
      <c r="B16" s="5" t="s">
        <v>68</v>
      </c>
      <c r="C16" s="16">
        <v>4.4000000000000004</v>
      </c>
      <c r="D16" s="22">
        <v>23726</v>
      </c>
      <c r="E16" s="8">
        <v>42003</v>
      </c>
      <c r="F16" s="50" t="s">
        <v>31</v>
      </c>
      <c r="G16" s="32">
        <f t="shared" ref="G16:G21" si="2">(E16-D16)/365</f>
        <v>50.073972602739723</v>
      </c>
      <c r="I16" s="5" t="s">
        <v>7</v>
      </c>
      <c r="J16" s="5"/>
      <c r="K16" s="16"/>
      <c r="L16" s="16"/>
      <c r="M16" s="8"/>
      <c r="N16" s="7"/>
      <c r="O16" s="32">
        <f t="shared" ref="O16:O21" si="3">(M16-L16)/365</f>
        <v>0</v>
      </c>
    </row>
    <row r="17" spans="1:15" x14ac:dyDescent="0.3">
      <c r="A17" s="5" t="s">
        <v>8</v>
      </c>
      <c r="B17" s="5" t="s">
        <v>68</v>
      </c>
      <c r="C17" s="16">
        <v>4.05</v>
      </c>
      <c r="D17" s="22">
        <v>23726</v>
      </c>
      <c r="E17" s="8">
        <v>43860</v>
      </c>
      <c r="F17" s="50" t="s">
        <v>31</v>
      </c>
      <c r="G17" s="32">
        <f t="shared" si="2"/>
        <v>55.161643835616438</v>
      </c>
      <c r="I17" s="5" t="s">
        <v>8</v>
      </c>
      <c r="J17" s="5"/>
      <c r="K17" s="16"/>
      <c r="L17" s="22"/>
      <c r="M17" s="8"/>
      <c r="N17" s="7"/>
      <c r="O17" s="32">
        <f t="shared" si="3"/>
        <v>0</v>
      </c>
    </row>
    <row r="18" spans="1:15" x14ac:dyDescent="0.3">
      <c r="A18" s="5" t="s">
        <v>9</v>
      </c>
      <c r="B18" s="5" t="s">
        <v>68</v>
      </c>
      <c r="C18" s="16">
        <v>4.1500000000000004</v>
      </c>
      <c r="D18" s="22">
        <v>23726</v>
      </c>
      <c r="E18" s="8">
        <v>45746</v>
      </c>
      <c r="F18" s="50" t="s">
        <v>31</v>
      </c>
      <c r="G18" s="32">
        <f t="shared" si="2"/>
        <v>60.328767123287669</v>
      </c>
      <c r="I18" s="5" t="s">
        <v>9</v>
      </c>
      <c r="J18" s="5" t="s">
        <v>89</v>
      </c>
      <c r="K18" s="16">
        <v>9.57</v>
      </c>
      <c r="L18" s="22">
        <v>23522</v>
      </c>
      <c r="M18" s="8">
        <v>45822</v>
      </c>
      <c r="N18" s="49" t="s">
        <v>25</v>
      </c>
      <c r="O18" s="32">
        <f t="shared" si="3"/>
        <v>61.095890410958901</v>
      </c>
    </row>
    <row r="19" spans="1:15" x14ac:dyDescent="0.3">
      <c r="A19" s="5" t="s">
        <v>10</v>
      </c>
      <c r="B19" s="5"/>
      <c r="C19" s="16"/>
      <c r="D19" s="16"/>
      <c r="E19" s="8"/>
      <c r="F19" s="7"/>
      <c r="G19" s="32">
        <f t="shared" si="2"/>
        <v>0</v>
      </c>
      <c r="I19" s="5" t="s">
        <v>10</v>
      </c>
      <c r="J19" s="5"/>
      <c r="K19" s="16"/>
      <c r="L19" s="16"/>
      <c r="M19" s="8"/>
      <c r="N19" s="7"/>
      <c r="O19" s="32">
        <f t="shared" si="3"/>
        <v>0</v>
      </c>
    </row>
    <row r="20" spans="1:15" x14ac:dyDescent="0.3">
      <c r="A20" s="5" t="s">
        <v>11</v>
      </c>
      <c r="B20" s="5"/>
      <c r="C20" s="16"/>
      <c r="D20" s="16"/>
      <c r="E20" s="8"/>
      <c r="F20" s="7"/>
      <c r="G20" s="32">
        <f t="shared" si="2"/>
        <v>0</v>
      </c>
      <c r="I20" s="5" t="s">
        <v>11</v>
      </c>
      <c r="J20" s="5"/>
      <c r="K20" s="16"/>
      <c r="L20" s="16"/>
      <c r="M20" s="8"/>
      <c r="N20" s="7"/>
      <c r="O20" s="32">
        <f t="shared" si="3"/>
        <v>0</v>
      </c>
    </row>
    <row r="21" spans="1:15" x14ac:dyDescent="0.3">
      <c r="A21" s="9" t="s">
        <v>12</v>
      </c>
      <c r="B21" s="9"/>
      <c r="C21" s="18"/>
      <c r="D21" s="18"/>
      <c r="E21" s="15"/>
      <c r="F21" s="11"/>
      <c r="G21" s="33">
        <f t="shared" si="2"/>
        <v>0</v>
      </c>
      <c r="I21" s="9" t="s">
        <v>12</v>
      </c>
      <c r="J21" s="9"/>
      <c r="K21" s="18"/>
      <c r="L21" s="18"/>
      <c r="M21" s="15"/>
      <c r="N21" s="11"/>
      <c r="O21" s="33">
        <f t="shared" si="3"/>
        <v>0</v>
      </c>
    </row>
  </sheetData>
  <mergeCells count="4">
    <mergeCell ref="A12:G12"/>
    <mergeCell ref="I12:O12"/>
    <mergeCell ref="I1:O1"/>
    <mergeCell ref="A1:G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3"/>
  <sheetViews>
    <sheetView zoomScale="90" zoomScaleNormal="90" workbookViewId="0">
      <selection activeCell="K16" sqref="K16"/>
    </sheetView>
  </sheetViews>
  <sheetFormatPr baseColWidth="10" defaultRowHeight="14.4" x14ac:dyDescent="0.3"/>
  <cols>
    <col min="2" max="2" width="27.5546875" bestFit="1" customWidth="1"/>
    <col min="8" max="8" width="11.5546875" style="36"/>
    <col min="9" max="9" width="5.21875" customWidth="1"/>
    <col min="11" max="11" width="18.77734375" bestFit="1" customWidth="1"/>
  </cols>
  <sheetData>
    <row r="1" spans="1:17" x14ac:dyDescent="0.3">
      <c r="A1" s="103" t="s">
        <v>17</v>
      </c>
      <c r="B1" s="104"/>
      <c r="C1" s="104"/>
      <c r="D1" s="104"/>
      <c r="E1" s="104"/>
      <c r="F1" s="104"/>
      <c r="G1" s="104"/>
      <c r="H1" s="105"/>
      <c r="J1" s="103" t="s">
        <v>19</v>
      </c>
      <c r="K1" s="104"/>
      <c r="L1" s="104"/>
      <c r="M1" s="104"/>
      <c r="N1" s="104"/>
      <c r="O1" s="104"/>
      <c r="P1" s="104"/>
      <c r="Q1" s="105"/>
    </row>
    <row r="2" spans="1:17" x14ac:dyDescent="0.3">
      <c r="A2" s="20" t="s">
        <v>4</v>
      </c>
      <c r="B2" s="5" t="s">
        <v>74</v>
      </c>
      <c r="C2" s="16">
        <v>15.71</v>
      </c>
      <c r="D2" s="22">
        <v>18763</v>
      </c>
      <c r="E2" s="8">
        <v>32270</v>
      </c>
      <c r="F2" s="50" t="s">
        <v>31</v>
      </c>
      <c r="G2" s="32">
        <f>(E2-D2)/365</f>
        <v>37.005479452054793</v>
      </c>
      <c r="H2" s="94">
        <v>7.26</v>
      </c>
      <c r="J2" s="2" t="s">
        <v>4</v>
      </c>
      <c r="K2" s="2" t="s">
        <v>74</v>
      </c>
      <c r="L2" s="17">
        <v>48.28</v>
      </c>
      <c r="M2" s="28">
        <v>18763</v>
      </c>
      <c r="N2" s="14">
        <v>32643</v>
      </c>
      <c r="O2" s="55" t="s">
        <v>31</v>
      </c>
      <c r="P2" s="31">
        <f>(N2-M2)/365</f>
        <v>38.027397260273972</v>
      </c>
      <c r="Q2" s="97">
        <v>2</v>
      </c>
    </row>
    <row r="3" spans="1:17" x14ac:dyDescent="0.3">
      <c r="A3" s="20" t="s">
        <v>5</v>
      </c>
      <c r="B3" s="5" t="s">
        <v>74</v>
      </c>
      <c r="C3" s="16">
        <v>15.46</v>
      </c>
      <c r="D3" s="22">
        <v>18763</v>
      </c>
      <c r="E3" s="8">
        <v>33405</v>
      </c>
      <c r="F3" s="50" t="s">
        <v>31</v>
      </c>
      <c r="G3" s="32">
        <f>(E3-D3)/365</f>
        <v>40.115068493150687</v>
      </c>
      <c r="H3" s="95">
        <v>7.26</v>
      </c>
      <c r="J3" s="5" t="s">
        <v>5</v>
      </c>
      <c r="K3" s="5" t="s">
        <v>55</v>
      </c>
      <c r="L3" s="16">
        <v>35.090000000000003</v>
      </c>
      <c r="M3" s="22">
        <v>27297</v>
      </c>
      <c r="N3" s="8">
        <v>43645</v>
      </c>
      <c r="O3" s="49" t="s">
        <v>25</v>
      </c>
      <c r="P3" s="32">
        <f>(N3-M3)/365</f>
        <v>44.789041095890411</v>
      </c>
      <c r="Q3" s="98">
        <v>2</v>
      </c>
    </row>
    <row r="4" spans="1:17" x14ac:dyDescent="0.3">
      <c r="A4" s="20" t="s">
        <v>6</v>
      </c>
      <c r="B4" s="5" t="s">
        <v>68</v>
      </c>
      <c r="C4" s="16">
        <v>11.02</v>
      </c>
      <c r="D4" s="22">
        <v>23726</v>
      </c>
      <c r="E4" s="8">
        <v>39620</v>
      </c>
      <c r="F4" s="50" t="s">
        <v>31</v>
      </c>
      <c r="G4" s="32">
        <f>(E4-D4)/365</f>
        <v>43.545205479452058</v>
      </c>
      <c r="H4" s="95">
        <v>7.26</v>
      </c>
      <c r="J4" s="5" t="s">
        <v>6</v>
      </c>
      <c r="K4" s="5" t="s">
        <v>68</v>
      </c>
      <c r="L4" s="16">
        <v>32.200000000000003</v>
      </c>
      <c r="M4" s="22">
        <v>23726</v>
      </c>
      <c r="N4" s="8">
        <v>41069</v>
      </c>
      <c r="O4" s="50" t="s">
        <v>31</v>
      </c>
      <c r="P4" s="32">
        <f>(N4-M4)/365</f>
        <v>47.515068493150686</v>
      </c>
      <c r="Q4" s="98">
        <v>2</v>
      </c>
    </row>
    <row r="5" spans="1:17" x14ac:dyDescent="0.3">
      <c r="A5" s="20" t="s">
        <v>7</v>
      </c>
      <c r="B5" s="5" t="s">
        <v>68</v>
      </c>
      <c r="C5" s="16">
        <v>11.8</v>
      </c>
      <c r="D5" s="22">
        <v>23726</v>
      </c>
      <c r="E5" s="8">
        <v>42070</v>
      </c>
      <c r="F5" s="50" t="s">
        <v>31</v>
      </c>
      <c r="G5" s="32">
        <f t="shared" ref="G5:G11" si="0">(E5-D5)/365</f>
        <v>50.257534246575339</v>
      </c>
      <c r="H5" s="95">
        <v>6</v>
      </c>
      <c r="J5" s="20" t="s">
        <v>7</v>
      </c>
      <c r="K5" s="5" t="s">
        <v>76</v>
      </c>
      <c r="L5" s="16">
        <v>32.840000000000003</v>
      </c>
      <c r="M5" s="22">
        <v>25793</v>
      </c>
      <c r="N5" s="8">
        <v>44706</v>
      </c>
      <c r="O5" s="49" t="s">
        <v>25</v>
      </c>
      <c r="P5" s="32">
        <f t="shared" ref="P5:P10" si="1">(N5-M5)/365</f>
        <v>51.816438356164383</v>
      </c>
      <c r="Q5" s="98">
        <v>1.5</v>
      </c>
    </row>
    <row r="6" spans="1:17" x14ac:dyDescent="0.3">
      <c r="A6" s="44" t="s">
        <v>8</v>
      </c>
      <c r="B6" s="38"/>
      <c r="C6" s="39"/>
      <c r="D6" s="40"/>
      <c r="E6" s="41"/>
      <c r="F6" s="42"/>
      <c r="G6" s="43">
        <f t="shared" si="0"/>
        <v>0</v>
      </c>
      <c r="H6" s="95">
        <v>6</v>
      </c>
      <c r="J6" s="20" t="s">
        <v>8</v>
      </c>
      <c r="K6" s="5" t="s">
        <v>100</v>
      </c>
      <c r="L6" s="16">
        <v>28.82</v>
      </c>
      <c r="M6" s="22">
        <v>25327</v>
      </c>
      <c r="N6" s="8">
        <v>45819</v>
      </c>
      <c r="O6" s="49" t="s">
        <v>25</v>
      </c>
      <c r="P6" s="32">
        <f t="shared" si="1"/>
        <v>56.142465753424659</v>
      </c>
      <c r="Q6" s="98">
        <v>1.5</v>
      </c>
    </row>
    <row r="7" spans="1:17" x14ac:dyDescent="0.3">
      <c r="A7" s="20" t="s">
        <v>9</v>
      </c>
      <c r="B7" s="5" t="s">
        <v>99</v>
      </c>
      <c r="C7" s="16">
        <v>11.15</v>
      </c>
      <c r="D7" s="22">
        <v>22601</v>
      </c>
      <c r="E7" s="8">
        <v>45822</v>
      </c>
      <c r="F7" s="53" t="s">
        <v>112</v>
      </c>
      <c r="G7" s="32">
        <f t="shared" ref="G7" si="2">(E7-D7)/365</f>
        <v>63.61917808219178</v>
      </c>
      <c r="H7" s="95">
        <v>5</v>
      </c>
      <c r="J7" s="5" t="s">
        <v>9</v>
      </c>
      <c r="K7" s="5" t="s">
        <v>77</v>
      </c>
      <c r="L7" s="16">
        <v>35.82</v>
      </c>
      <c r="M7" s="22">
        <v>19924</v>
      </c>
      <c r="N7" s="8">
        <v>43642</v>
      </c>
      <c r="O7" s="50" t="s">
        <v>31</v>
      </c>
      <c r="P7" s="32">
        <f t="shared" si="1"/>
        <v>64.980821917808214</v>
      </c>
      <c r="Q7" s="98">
        <v>1</v>
      </c>
    </row>
    <row r="8" spans="1:17" x14ac:dyDescent="0.3">
      <c r="A8" s="20" t="s">
        <v>10</v>
      </c>
      <c r="B8" s="5"/>
      <c r="C8" s="16"/>
      <c r="D8" s="16"/>
      <c r="E8" s="8"/>
      <c r="F8" s="7"/>
      <c r="G8" s="32">
        <f t="shared" si="0"/>
        <v>0</v>
      </c>
      <c r="H8" s="95">
        <v>5</v>
      </c>
      <c r="J8" s="5" t="s">
        <v>10</v>
      </c>
      <c r="K8" s="5" t="s">
        <v>77</v>
      </c>
      <c r="L8" s="16">
        <v>34.17</v>
      </c>
      <c r="M8" s="22">
        <v>19924</v>
      </c>
      <c r="N8" s="8">
        <v>43855</v>
      </c>
      <c r="O8" s="50" t="s">
        <v>31</v>
      </c>
      <c r="P8" s="32">
        <f t="shared" si="1"/>
        <v>65.564383561643837</v>
      </c>
      <c r="Q8" s="98">
        <v>1</v>
      </c>
    </row>
    <row r="9" spans="1:17" x14ac:dyDescent="0.3">
      <c r="A9" s="20" t="s">
        <v>11</v>
      </c>
      <c r="B9" s="5"/>
      <c r="C9" s="16"/>
      <c r="D9" s="16"/>
      <c r="E9" s="8"/>
      <c r="F9" s="7"/>
      <c r="G9" s="32">
        <f t="shared" si="0"/>
        <v>0</v>
      </c>
      <c r="H9" s="95">
        <v>4</v>
      </c>
      <c r="J9" s="5" t="s">
        <v>11</v>
      </c>
      <c r="K9" s="5"/>
      <c r="L9" s="16"/>
      <c r="M9" s="16"/>
      <c r="N9" s="8"/>
      <c r="O9" s="7"/>
      <c r="P9" s="32">
        <f t="shared" si="1"/>
        <v>0</v>
      </c>
      <c r="Q9" s="98">
        <v>1</v>
      </c>
    </row>
    <row r="10" spans="1:17" x14ac:dyDescent="0.3">
      <c r="A10" s="20" t="s">
        <v>12</v>
      </c>
      <c r="B10" s="5"/>
      <c r="C10" s="16"/>
      <c r="D10" s="16"/>
      <c r="E10" s="8"/>
      <c r="F10" s="7"/>
      <c r="G10" s="32">
        <f t="shared" si="0"/>
        <v>0</v>
      </c>
      <c r="H10" s="95">
        <v>4</v>
      </c>
      <c r="J10" s="9" t="s">
        <v>12</v>
      </c>
      <c r="K10" s="9"/>
      <c r="L10" s="18"/>
      <c r="M10" s="18"/>
      <c r="N10" s="15"/>
      <c r="O10" s="11"/>
      <c r="P10" s="33">
        <f t="shared" si="1"/>
        <v>0</v>
      </c>
      <c r="Q10" s="99">
        <v>1</v>
      </c>
    </row>
    <row r="11" spans="1:17" x14ac:dyDescent="0.3">
      <c r="A11" s="21" t="s">
        <v>13</v>
      </c>
      <c r="B11" s="9" t="s">
        <v>75</v>
      </c>
      <c r="C11" s="18">
        <v>8</v>
      </c>
      <c r="D11" s="30">
        <v>13595</v>
      </c>
      <c r="E11" s="15">
        <v>42909</v>
      </c>
      <c r="F11" s="11"/>
      <c r="G11" s="33">
        <f t="shared" si="0"/>
        <v>80.31232876712329</v>
      </c>
      <c r="H11" s="96">
        <v>3</v>
      </c>
    </row>
    <row r="12" spans="1:17" x14ac:dyDescent="0.3">
      <c r="A12" s="1"/>
    </row>
    <row r="13" spans="1:17" x14ac:dyDescent="0.3">
      <c r="A13" s="103" t="s">
        <v>20</v>
      </c>
      <c r="B13" s="104"/>
      <c r="C13" s="104"/>
      <c r="D13" s="104"/>
      <c r="E13" s="104"/>
      <c r="F13" s="104"/>
      <c r="G13" s="104"/>
      <c r="H13" s="105"/>
      <c r="J13" s="103" t="s">
        <v>21</v>
      </c>
      <c r="K13" s="104"/>
      <c r="L13" s="104"/>
      <c r="M13" s="104"/>
      <c r="N13" s="104"/>
      <c r="O13" s="104"/>
      <c r="P13" s="104"/>
      <c r="Q13" s="105"/>
    </row>
    <row r="14" spans="1:17" x14ac:dyDescent="0.3">
      <c r="A14" s="5" t="s">
        <v>4</v>
      </c>
      <c r="B14" s="5" t="s">
        <v>78</v>
      </c>
      <c r="C14" s="16">
        <v>55.9</v>
      </c>
      <c r="D14" s="22">
        <v>30422</v>
      </c>
      <c r="E14" s="8">
        <v>43281</v>
      </c>
      <c r="F14" s="50" t="s">
        <v>31</v>
      </c>
      <c r="G14" s="32">
        <f>(E14-D14)/365</f>
        <v>35.230136986301368</v>
      </c>
      <c r="H14" s="94">
        <v>7.26</v>
      </c>
      <c r="J14" s="5" t="s">
        <v>4</v>
      </c>
      <c r="K14" s="2" t="s">
        <v>79</v>
      </c>
      <c r="L14" s="17"/>
      <c r="M14" s="28">
        <v>24215</v>
      </c>
      <c r="N14" s="14"/>
      <c r="O14" s="55" t="s">
        <v>31</v>
      </c>
      <c r="P14" s="31">
        <f>(N14-M14)/365</f>
        <v>-66.342465753424662</v>
      </c>
      <c r="Q14" s="46" t="s">
        <v>104</v>
      </c>
    </row>
    <row r="15" spans="1:17" x14ac:dyDescent="0.3">
      <c r="A15" s="5" t="s">
        <v>5</v>
      </c>
      <c r="B15" s="5" t="s">
        <v>101</v>
      </c>
      <c r="C15" s="16">
        <v>31.39</v>
      </c>
      <c r="D15" s="22">
        <v>29471</v>
      </c>
      <c r="E15" s="8">
        <v>45819</v>
      </c>
      <c r="F15" s="54" t="s">
        <v>71</v>
      </c>
      <c r="G15" s="32">
        <f>(E15-D15)/365</f>
        <v>44.789041095890411</v>
      </c>
      <c r="H15" s="95">
        <v>7.26</v>
      </c>
      <c r="J15" s="5" t="s">
        <v>5</v>
      </c>
      <c r="K15" s="5" t="s">
        <v>79</v>
      </c>
      <c r="L15" s="16">
        <v>55.29</v>
      </c>
      <c r="M15" s="22">
        <v>24215</v>
      </c>
      <c r="N15" s="8">
        <v>38885</v>
      </c>
      <c r="O15" s="50" t="s">
        <v>31</v>
      </c>
      <c r="P15" s="32">
        <f>(N15-M15)/365</f>
        <v>40.19178082191781</v>
      </c>
      <c r="Q15" s="54" t="s">
        <v>104</v>
      </c>
    </row>
    <row r="16" spans="1:17" x14ac:dyDescent="0.3">
      <c r="A16" s="5" t="s">
        <v>6</v>
      </c>
      <c r="B16" s="5" t="s">
        <v>102</v>
      </c>
      <c r="C16" s="16">
        <v>27.67</v>
      </c>
      <c r="D16" s="22">
        <v>27201</v>
      </c>
      <c r="E16" s="8">
        <v>44066</v>
      </c>
      <c r="F16" s="50" t="s">
        <v>31</v>
      </c>
      <c r="G16" s="32">
        <f>(E16-D16)/365</f>
        <v>46.205479452054796</v>
      </c>
      <c r="H16" s="95">
        <v>7.26</v>
      </c>
      <c r="J16" s="5" t="s">
        <v>6</v>
      </c>
      <c r="K16" s="5" t="s">
        <v>108</v>
      </c>
      <c r="L16" s="16">
        <v>42.24</v>
      </c>
      <c r="M16" s="22">
        <v>28508</v>
      </c>
      <c r="N16" s="8">
        <v>45084</v>
      </c>
      <c r="O16" s="50" t="s">
        <v>31</v>
      </c>
      <c r="P16" s="32">
        <f>(N16-M16)/365</f>
        <v>45.413698630136984</v>
      </c>
      <c r="Q16" s="54" t="s">
        <v>104</v>
      </c>
    </row>
    <row r="17" spans="1:18" x14ac:dyDescent="0.3">
      <c r="A17" s="5" t="s">
        <v>7</v>
      </c>
      <c r="B17" s="5" t="s">
        <v>76</v>
      </c>
      <c r="C17" s="16">
        <v>23.59</v>
      </c>
      <c r="D17" s="22">
        <v>25793</v>
      </c>
      <c r="E17" s="8">
        <v>45074</v>
      </c>
      <c r="F17" s="49" t="s">
        <v>25</v>
      </c>
      <c r="G17" s="32">
        <f t="shared" ref="G17:G22" si="3">(E17-D17)/365</f>
        <v>52.824657534246576</v>
      </c>
      <c r="H17" s="95">
        <v>6</v>
      </c>
      <c r="J17" s="5" t="s">
        <v>7</v>
      </c>
      <c r="K17" s="5" t="s">
        <v>68</v>
      </c>
      <c r="L17" s="16">
        <v>42.13</v>
      </c>
      <c r="M17" s="22">
        <v>23726</v>
      </c>
      <c r="N17" s="8">
        <v>42175</v>
      </c>
      <c r="O17" s="50" t="s">
        <v>31</v>
      </c>
      <c r="P17" s="32">
        <f t="shared" ref="P17:P22" si="4">(N17-M17)/365</f>
        <v>50.545205479452058</v>
      </c>
      <c r="Q17" s="54" t="s">
        <v>105</v>
      </c>
      <c r="R17" s="1" t="s">
        <v>104</v>
      </c>
    </row>
    <row r="18" spans="1:18" x14ac:dyDescent="0.3">
      <c r="A18" s="5" t="s">
        <v>8</v>
      </c>
      <c r="B18" s="5" t="s">
        <v>63</v>
      </c>
      <c r="C18" s="16">
        <v>12.31</v>
      </c>
      <c r="D18" s="22">
        <v>21058</v>
      </c>
      <c r="E18" s="8">
        <v>40649</v>
      </c>
      <c r="F18" s="53" t="s">
        <v>112</v>
      </c>
      <c r="G18" s="32">
        <f t="shared" si="3"/>
        <v>53.673972602739724</v>
      </c>
      <c r="H18" s="95">
        <v>6</v>
      </c>
      <c r="J18" s="5" t="s">
        <v>8</v>
      </c>
      <c r="K18" s="5" t="s">
        <v>89</v>
      </c>
      <c r="L18" s="16">
        <v>26.14</v>
      </c>
      <c r="M18" s="22">
        <v>23522</v>
      </c>
      <c r="N18" s="8">
        <v>45074</v>
      </c>
      <c r="O18" s="49" t="s">
        <v>25</v>
      </c>
      <c r="P18" s="32">
        <f t="shared" si="4"/>
        <v>59.046575342465751</v>
      </c>
      <c r="Q18" s="54" t="s">
        <v>105</v>
      </c>
    </row>
    <row r="19" spans="1:18" x14ac:dyDescent="0.3">
      <c r="A19" s="5" t="s">
        <v>9</v>
      </c>
      <c r="B19" s="5" t="s">
        <v>99</v>
      </c>
      <c r="C19" s="16">
        <v>37.159999999999997</v>
      </c>
      <c r="D19" s="22">
        <v>22601</v>
      </c>
      <c r="E19" s="8">
        <v>45812</v>
      </c>
      <c r="F19" s="53" t="s">
        <v>112</v>
      </c>
      <c r="G19" s="32">
        <f t="shared" si="3"/>
        <v>63.591780821917808</v>
      </c>
      <c r="H19" s="95">
        <v>5</v>
      </c>
      <c r="J19" s="5" t="s">
        <v>9</v>
      </c>
      <c r="K19" s="5" t="s">
        <v>99</v>
      </c>
      <c r="L19" s="16">
        <v>29.27</v>
      </c>
      <c r="M19" s="22">
        <v>22601</v>
      </c>
      <c r="N19" s="8">
        <v>45822</v>
      </c>
      <c r="O19" s="53" t="s">
        <v>112</v>
      </c>
      <c r="P19" s="32">
        <f t="shared" si="4"/>
        <v>63.61917808219178</v>
      </c>
      <c r="Q19" s="54" t="s">
        <v>106</v>
      </c>
    </row>
    <row r="20" spans="1:18" x14ac:dyDescent="0.3">
      <c r="A20" s="5" t="s">
        <v>10</v>
      </c>
      <c r="B20" s="5"/>
      <c r="C20" s="16"/>
      <c r="D20" s="16"/>
      <c r="E20" s="8"/>
      <c r="F20" s="7"/>
      <c r="G20" s="32">
        <f t="shared" si="3"/>
        <v>0</v>
      </c>
      <c r="H20" s="95">
        <v>5</v>
      </c>
      <c r="J20" s="5" t="s">
        <v>10</v>
      </c>
      <c r="K20" s="5"/>
      <c r="L20" s="16"/>
      <c r="M20" s="16"/>
      <c r="N20" s="8"/>
      <c r="O20" s="7"/>
      <c r="P20" s="32">
        <f t="shared" si="4"/>
        <v>0</v>
      </c>
      <c r="Q20" s="54" t="s">
        <v>106</v>
      </c>
    </row>
    <row r="21" spans="1:18" x14ac:dyDescent="0.3">
      <c r="A21" s="5" t="s">
        <v>11</v>
      </c>
      <c r="B21" s="5"/>
      <c r="C21" s="16"/>
      <c r="D21" s="16"/>
      <c r="E21" s="8"/>
      <c r="F21" s="7"/>
      <c r="G21" s="32">
        <f t="shared" si="3"/>
        <v>0</v>
      </c>
      <c r="H21" s="95">
        <v>4</v>
      </c>
      <c r="J21" s="5" t="s">
        <v>11</v>
      </c>
      <c r="K21" s="5"/>
      <c r="L21" s="16"/>
      <c r="M21" s="16"/>
      <c r="N21" s="8"/>
      <c r="O21" s="7"/>
      <c r="P21" s="32">
        <f t="shared" si="4"/>
        <v>0</v>
      </c>
      <c r="Q21" s="54" t="s">
        <v>107</v>
      </c>
    </row>
    <row r="22" spans="1:18" x14ac:dyDescent="0.3">
      <c r="A22" s="9" t="s">
        <v>12</v>
      </c>
      <c r="B22" s="9"/>
      <c r="C22" s="18"/>
      <c r="D22" s="18"/>
      <c r="E22" s="15"/>
      <c r="F22" s="11"/>
      <c r="G22" s="33">
        <f t="shared" si="3"/>
        <v>0</v>
      </c>
      <c r="H22" s="96">
        <v>4</v>
      </c>
      <c r="J22" s="9" t="s">
        <v>12</v>
      </c>
      <c r="K22" s="9"/>
      <c r="L22" s="18"/>
      <c r="M22" s="18"/>
      <c r="N22" s="15"/>
      <c r="O22" s="11"/>
      <c r="P22" s="33">
        <f t="shared" si="4"/>
        <v>0</v>
      </c>
      <c r="Q22" s="60" t="s">
        <v>107</v>
      </c>
    </row>
    <row r="23" spans="1:18" x14ac:dyDescent="0.3">
      <c r="A23" s="1"/>
    </row>
    <row r="24" spans="1:18" x14ac:dyDescent="0.3">
      <c r="A24" s="103" t="s">
        <v>103</v>
      </c>
      <c r="B24" s="104"/>
      <c r="C24" s="104"/>
      <c r="D24" s="104"/>
      <c r="E24" s="104"/>
      <c r="F24" s="104"/>
      <c r="G24" s="104"/>
      <c r="H24" s="105"/>
      <c r="J24" s="103" t="s">
        <v>155</v>
      </c>
      <c r="K24" s="104"/>
      <c r="L24" s="104"/>
      <c r="M24" s="104"/>
      <c r="N24" s="104"/>
      <c r="O24" s="104"/>
      <c r="P24" s="105"/>
      <c r="Q24" s="36"/>
    </row>
    <row r="25" spans="1:18" x14ac:dyDescent="0.3">
      <c r="A25" s="5" t="s">
        <v>4</v>
      </c>
      <c r="B25" s="5" t="s">
        <v>78</v>
      </c>
      <c r="C25" s="16">
        <v>14.04</v>
      </c>
      <c r="D25" s="22">
        <v>30422</v>
      </c>
      <c r="E25" s="8">
        <v>43282</v>
      </c>
      <c r="F25" s="50" t="s">
        <v>31</v>
      </c>
      <c r="G25" s="32">
        <f>(E25-D25)/365</f>
        <v>35.232876712328768</v>
      </c>
      <c r="H25" s="94">
        <v>15.88</v>
      </c>
      <c r="J25" s="5" t="s">
        <v>4</v>
      </c>
      <c r="K25" s="5"/>
      <c r="L25" s="16"/>
      <c r="M25" s="22"/>
      <c r="N25" s="8"/>
      <c r="O25" s="7"/>
      <c r="P25" s="32"/>
      <c r="Q25" s="37"/>
    </row>
    <row r="26" spans="1:18" x14ac:dyDescent="0.3">
      <c r="A26" s="5" t="s">
        <v>5</v>
      </c>
      <c r="B26" s="5" t="s">
        <v>102</v>
      </c>
      <c r="C26" s="16">
        <v>8.61</v>
      </c>
      <c r="D26" s="22">
        <v>27201</v>
      </c>
      <c r="E26" s="8">
        <v>43603</v>
      </c>
      <c r="F26" s="50" t="s">
        <v>31</v>
      </c>
      <c r="G26" s="32">
        <f>(E26-D26)/365</f>
        <v>44.936986301369863</v>
      </c>
      <c r="H26" s="95">
        <v>15.88</v>
      </c>
      <c r="J26" s="5" t="s">
        <v>5</v>
      </c>
      <c r="K26" s="5" t="s">
        <v>102</v>
      </c>
      <c r="L26" s="100">
        <v>2230</v>
      </c>
      <c r="M26" s="22">
        <v>27201</v>
      </c>
      <c r="N26" s="8">
        <v>43603</v>
      </c>
      <c r="O26" s="50" t="s">
        <v>31</v>
      </c>
      <c r="P26" s="32">
        <f>(N26-M26)/365</f>
        <v>44.936986301369863</v>
      </c>
      <c r="Q26" s="37"/>
    </row>
    <row r="27" spans="1:18" x14ac:dyDescent="0.3">
      <c r="A27" s="5" t="s">
        <v>6</v>
      </c>
      <c r="B27" s="5"/>
      <c r="C27" s="16"/>
      <c r="D27" s="22"/>
      <c r="E27" s="8"/>
      <c r="F27" s="7"/>
      <c r="G27" s="32">
        <f>(E27-D27)/365</f>
        <v>0</v>
      </c>
      <c r="H27" s="95">
        <v>15.88</v>
      </c>
      <c r="J27" s="5" t="s">
        <v>6</v>
      </c>
      <c r="K27" s="5"/>
      <c r="L27" s="16"/>
      <c r="M27" s="22"/>
      <c r="N27" s="8"/>
      <c r="O27" s="7"/>
      <c r="P27" s="32">
        <f t="shared" ref="P27" si="5">(N27-M27)/365</f>
        <v>0</v>
      </c>
      <c r="Q27" s="37"/>
    </row>
    <row r="28" spans="1:18" x14ac:dyDescent="0.3">
      <c r="A28" s="5" t="s">
        <v>7</v>
      </c>
      <c r="B28" s="5"/>
      <c r="C28" s="16"/>
      <c r="D28" s="22"/>
      <c r="E28" s="8"/>
      <c r="F28" s="7"/>
      <c r="G28" s="32">
        <f t="shared" ref="G28:G33" si="6">(E28-D28)/365</f>
        <v>0</v>
      </c>
      <c r="H28" s="95">
        <v>11.34</v>
      </c>
      <c r="J28" s="5" t="s">
        <v>7</v>
      </c>
      <c r="K28" s="5"/>
      <c r="L28" s="16"/>
      <c r="M28" s="22"/>
      <c r="N28" s="8"/>
      <c r="O28" s="7"/>
      <c r="P28" s="32">
        <f t="shared" ref="P28:P33" si="7">(N28-M28)/365</f>
        <v>0</v>
      </c>
      <c r="Q28" s="37"/>
    </row>
    <row r="29" spans="1:18" x14ac:dyDescent="0.3">
      <c r="A29" s="5" t="s">
        <v>8</v>
      </c>
      <c r="B29" s="5"/>
      <c r="C29" s="16"/>
      <c r="D29" s="16"/>
      <c r="E29" s="8"/>
      <c r="F29" s="13"/>
      <c r="G29" s="32">
        <f t="shared" si="6"/>
        <v>0</v>
      </c>
      <c r="H29" s="95">
        <v>11.34</v>
      </c>
      <c r="J29" s="5" t="s">
        <v>8</v>
      </c>
      <c r="K29" s="5"/>
      <c r="L29" s="16"/>
      <c r="M29" s="16"/>
      <c r="N29" s="8"/>
      <c r="O29" s="7"/>
      <c r="P29" s="32">
        <f t="shared" si="7"/>
        <v>0</v>
      </c>
      <c r="Q29" s="37"/>
    </row>
    <row r="30" spans="1:18" x14ac:dyDescent="0.3">
      <c r="A30" s="5" t="s">
        <v>9</v>
      </c>
      <c r="B30" s="5"/>
      <c r="C30" s="16"/>
      <c r="D30" s="16"/>
      <c r="E30" s="8"/>
      <c r="F30" s="7"/>
      <c r="G30" s="32">
        <f t="shared" si="6"/>
        <v>0</v>
      </c>
      <c r="H30" s="95">
        <v>9.08</v>
      </c>
      <c r="J30" s="5" t="s">
        <v>9</v>
      </c>
      <c r="K30" s="5"/>
      <c r="L30" s="16"/>
      <c r="M30" s="16"/>
      <c r="N30" s="8"/>
      <c r="O30" s="7"/>
      <c r="P30" s="32">
        <f t="shared" si="7"/>
        <v>0</v>
      </c>
      <c r="Q30" s="37"/>
    </row>
    <row r="31" spans="1:18" x14ac:dyDescent="0.3">
      <c r="A31" s="5" t="s">
        <v>10</v>
      </c>
      <c r="B31" s="5"/>
      <c r="C31" s="16"/>
      <c r="D31" s="16"/>
      <c r="E31" s="8"/>
      <c r="F31" s="7"/>
      <c r="G31" s="32">
        <f t="shared" si="6"/>
        <v>0</v>
      </c>
      <c r="H31" s="95">
        <v>9.08</v>
      </c>
      <c r="J31" s="5" t="s">
        <v>10</v>
      </c>
      <c r="K31" s="5"/>
      <c r="L31" s="16"/>
      <c r="M31" s="16"/>
      <c r="N31" s="8"/>
      <c r="O31" s="7"/>
      <c r="P31" s="32">
        <f t="shared" si="7"/>
        <v>0</v>
      </c>
      <c r="Q31" s="37"/>
    </row>
    <row r="32" spans="1:18" x14ac:dyDescent="0.3">
      <c r="A32" s="5" t="s">
        <v>11</v>
      </c>
      <c r="B32" s="5"/>
      <c r="C32" s="16"/>
      <c r="D32" s="16"/>
      <c r="E32" s="8"/>
      <c r="F32" s="7"/>
      <c r="G32" s="32">
        <f t="shared" si="6"/>
        <v>0</v>
      </c>
      <c r="H32" s="95">
        <v>7.26</v>
      </c>
      <c r="J32" s="5" t="s">
        <v>11</v>
      </c>
      <c r="K32" s="5"/>
      <c r="L32" s="16"/>
      <c r="M32" s="16"/>
      <c r="N32" s="8"/>
      <c r="O32" s="7"/>
      <c r="P32" s="32">
        <f t="shared" si="7"/>
        <v>0</v>
      </c>
      <c r="Q32" s="37"/>
    </row>
    <row r="33" spans="1:17" x14ac:dyDescent="0.3">
      <c r="A33" s="9" t="s">
        <v>12</v>
      </c>
      <c r="B33" s="9"/>
      <c r="C33" s="18"/>
      <c r="D33" s="18"/>
      <c r="E33" s="15"/>
      <c r="F33" s="11"/>
      <c r="G33" s="33">
        <f t="shared" si="6"/>
        <v>0</v>
      </c>
      <c r="H33" s="96">
        <v>7.26</v>
      </c>
      <c r="J33" s="9" t="s">
        <v>12</v>
      </c>
      <c r="K33" s="9"/>
      <c r="L33" s="18"/>
      <c r="M33" s="18"/>
      <c r="N33" s="15"/>
      <c r="O33" s="11"/>
      <c r="P33" s="33">
        <f t="shared" si="7"/>
        <v>0</v>
      </c>
      <c r="Q33" s="37"/>
    </row>
  </sheetData>
  <mergeCells count="6">
    <mergeCell ref="J24:P24"/>
    <mergeCell ref="A24:H24"/>
    <mergeCell ref="A13:H13"/>
    <mergeCell ref="A1:H1"/>
    <mergeCell ref="J13:Q13"/>
    <mergeCell ref="J1:Q1"/>
  </mergeCells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J6" sqref="J6"/>
    </sheetView>
  </sheetViews>
  <sheetFormatPr baseColWidth="10" defaultRowHeight="14.4" x14ac:dyDescent="0.3"/>
  <cols>
    <col min="2" max="2" width="19.109375" bestFit="1" customWidth="1"/>
  </cols>
  <sheetData>
    <row r="1" spans="1:8" x14ac:dyDescent="0.3">
      <c r="A1" s="103" t="s">
        <v>18</v>
      </c>
      <c r="B1" s="104"/>
      <c r="C1" s="104"/>
      <c r="D1" s="104"/>
      <c r="E1" s="104"/>
      <c r="F1" s="104"/>
      <c r="G1" s="105"/>
    </row>
    <row r="2" spans="1:8" x14ac:dyDescent="0.3">
      <c r="A2" s="5" t="s">
        <v>4</v>
      </c>
      <c r="B2" s="5" t="s">
        <v>73</v>
      </c>
      <c r="C2" s="6">
        <v>4358</v>
      </c>
      <c r="D2" s="22">
        <v>28491</v>
      </c>
      <c r="E2" s="8">
        <v>42220</v>
      </c>
      <c r="F2" s="71" t="s">
        <v>25</v>
      </c>
      <c r="G2" s="31">
        <f>(E2-D2)/365</f>
        <v>37.613698630136987</v>
      </c>
      <c r="H2" s="19"/>
    </row>
    <row r="3" spans="1:8" x14ac:dyDescent="0.3">
      <c r="A3" s="5" t="s">
        <v>5</v>
      </c>
      <c r="B3" s="5" t="s">
        <v>24</v>
      </c>
      <c r="C3" s="6">
        <v>3953</v>
      </c>
      <c r="D3" s="22">
        <v>29618</v>
      </c>
      <c r="E3" s="8">
        <v>44675</v>
      </c>
      <c r="F3" s="71" t="s">
        <v>25</v>
      </c>
      <c r="G3" s="32">
        <f t="shared" ref="G3:G10" si="0">(E3-D3)/365</f>
        <v>41.252054794520546</v>
      </c>
      <c r="H3" s="20" t="s">
        <v>157</v>
      </c>
    </row>
    <row r="4" spans="1:8" x14ac:dyDescent="0.3">
      <c r="A4" s="5" t="s">
        <v>6</v>
      </c>
      <c r="B4" s="5" t="s">
        <v>55</v>
      </c>
      <c r="C4" s="6">
        <v>3700</v>
      </c>
      <c r="D4" s="8">
        <v>27298</v>
      </c>
      <c r="E4" s="8">
        <v>44675</v>
      </c>
      <c r="F4" s="71" t="s">
        <v>25</v>
      </c>
      <c r="G4" s="32">
        <f t="shared" si="0"/>
        <v>47.608219178082194</v>
      </c>
      <c r="H4" s="20" t="s">
        <v>157</v>
      </c>
    </row>
    <row r="5" spans="1:8" x14ac:dyDescent="0.3">
      <c r="A5" s="5" t="s">
        <v>7</v>
      </c>
      <c r="B5" s="5"/>
      <c r="C5" s="6"/>
      <c r="D5" s="6"/>
      <c r="E5" s="8"/>
      <c r="F5" s="6"/>
      <c r="G5" s="32">
        <f t="shared" si="0"/>
        <v>0</v>
      </c>
      <c r="H5" s="20"/>
    </row>
    <row r="6" spans="1:8" x14ac:dyDescent="0.3">
      <c r="A6" s="5" t="s">
        <v>8</v>
      </c>
      <c r="B6" s="5"/>
      <c r="C6" s="6"/>
      <c r="D6" s="6"/>
      <c r="E6" s="8"/>
      <c r="F6" s="6"/>
      <c r="G6" s="32">
        <f t="shared" si="0"/>
        <v>0</v>
      </c>
      <c r="H6" s="20"/>
    </row>
    <row r="7" spans="1:8" x14ac:dyDescent="0.3">
      <c r="A7" s="5" t="s">
        <v>9</v>
      </c>
      <c r="B7" s="5"/>
      <c r="C7" s="6"/>
      <c r="D7" s="6"/>
      <c r="E7" s="8"/>
      <c r="F7" s="6"/>
      <c r="G7" s="32">
        <f t="shared" si="0"/>
        <v>0</v>
      </c>
      <c r="H7" s="20"/>
    </row>
    <row r="8" spans="1:8" x14ac:dyDescent="0.3">
      <c r="A8" s="5" t="s">
        <v>10</v>
      </c>
      <c r="B8" s="5"/>
      <c r="C8" s="6"/>
      <c r="D8" s="6"/>
      <c r="E8" s="8"/>
      <c r="F8" s="6"/>
      <c r="G8" s="32">
        <f t="shared" si="0"/>
        <v>0</v>
      </c>
      <c r="H8" s="20"/>
    </row>
    <row r="9" spans="1:8" x14ac:dyDescent="0.3">
      <c r="A9" s="5" t="s">
        <v>11</v>
      </c>
      <c r="B9" s="5"/>
      <c r="C9" s="6"/>
      <c r="D9" s="6"/>
      <c r="E9" s="8"/>
      <c r="F9" s="6"/>
      <c r="G9" s="32">
        <f t="shared" si="0"/>
        <v>0</v>
      </c>
      <c r="H9" s="20"/>
    </row>
    <row r="10" spans="1:8" x14ac:dyDescent="0.3">
      <c r="A10" s="9" t="s">
        <v>12</v>
      </c>
      <c r="B10" s="9"/>
      <c r="C10" s="18"/>
      <c r="D10" s="18"/>
      <c r="E10" s="15"/>
      <c r="F10" s="10"/>
      <c r="G10" s="33">
        <f t="shared" si="0"/>
        <v>0</v>
      </c>
      <c r="H10" s="21"/>
    </row>
  </sheetData>
  <mergeCells count="1">
    <mergeCell ref="A1:G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zoomScale="80" zoomScaleNormal="80" workbookViewId="0">
      <selection activeCell="B14" sqref="B14"/>
    </sheetView>
  </sheetViews>
  <sheetFormatPr baseColWidth="10" defaultRowHeight="14.4" x14ac:dyDescent="0.3"/>
  <cols>
    <col min="2" max="2" width="18" bestFit="1" customWidth="1"/>
    <col min="3" max="3" width="11.109375" customWidth="1"/>
    <col min="10" max="10" width="18" bestFit="1" customWidth="1"/>
  </cols>
  <sheetData>
    <row r="1" spans="1:15" x14ac:dyDescent="0.3">
      <c r="A1" s="103" t="s">
        <v>158</v>
      </c>
      <c r="B1" s="104"/>
      <c r="C1" s="104"/>
      <c r="D1" s="104"/>
      <c r="E1" s="104"/>
      <c r="F1" s="104"/>
      <c r="G1" s="105"/>
      <c r="I1" s="103" t="s">
        <v>161</v>
      </c>
      <c r="J1" s="104"/>
      <c r="K1" s="104"/>
      <c r="L1" s="104"/>
      <c r="M1" s="104"/>
      <c r="N1" s="104"/>
      <c r="O1" s="105"/>
    </row>
    <row r="2" spans="1:15" x14ac:dyDescent="0.3">
      <c r="A2" s="5" t="s">
        <v>117</v>
      </c>
      <c r="B2" s="5"/>
      <c r="C2" s="23"/>
      <c r="D2" s="8"/>
      <c r="E2" s="8"/>
      <c r="F2" s="7"/>
      <c r="G2" s="31">
        <f t="shared" ref="G2:G8" si="0">(E2-D2)/365</f>
        <v>0</v>
      </c>
      <c r="I2" s="5" t="s">
        <v>117</v>
      </c>
      <c r="J2" s="5" t="s">
        <v>80</v>
      </c>
      <c r="K2" s="83">
        <v>50.21</v>
      </c>
      <c r="L2" s="8">
        <v>28302</v>
      </c>
      <c r="M2" s="8">
        <v>42770</v>
      </c>
      <c r="N2" s="50" t="s">
        <v>31</v>
      </c>
      <c r="O2" s="31">
        <f t="shared" ref="O2:O8" si="1">(M2-L2)/365</f>
        <v>39.638356164383559</v>
      </c>
    </row>
    <row r="3" spans="1:15" x14ac:dyDescent="0.3">
      <c r="A3" s="5" t="s">
        <v>118</v>
      </c>
      <c r="B3" s="5"/>
      <c r="C3" s="23"/>
      <c r="D3" s="8"/>
      <c r="E3" s="8"/>
      <c r="F3" s="7"/>
      <c r="G3" s="32">
        <f t="shared" si="0"/>
        <v>0</v>
      </c>
      <c r="I3" s="5" t="s">
        <v>118</v>
      </c>
      <c r="J3" s="5" t="s">
        <v>80</v>
      </c>
      <c r="K3" s="83">
        <v>51.26</v>
      </c>
      <c r="L3" s="8">
        <v>28302</v>
      </c>
      <c r="M3" s="8">
        <v>43478</v>
      </c>
      <c r="N3" s="50" t="s">
        <v>31</v>
      </c>
      <c r="O3" s="32">
        <f t="shared" si="1"/>
        <v>41.578082191780823</v>
      </c>
    </row>
    <row r="4" spans="1:15" x14ac:dyDescent="0.3">
      <c r="A4" s="5" t="s">
        <v>119</v>
      </c>
      <c r="B4" s="5"/>
      <c r="C4" s="23"/>
      <c r="D4" s="8"/>
      <c r="E4" s="8"/>
      <c r="F4" s="7"/>
      <c r="G4" s="32">
        <f t="shared" si="0"/>
        <v>0</v>
      </c>
      <c r="I4" s="5" t="s">
        <v>119</v>
      </c>
      <c r="J4" s="5"/>
      <c r="K4" s="23"/>
      <c r="L4" s="8"/>
      <c r="M4" s="8"/>
      <c r="N4" s="7"/>
      <c r="O4" s="32">
        <f t="shared" si="1"/>
        <v>0</v>
      </c>
    </row>
    <row r="5" spans="1:15" x14ac:dyDescent="0.3">
      <c r="A5" s="5" t="s">
        <v>120</v>
      </c>
      <c r="B5" s="5" t="s">
        <v>160</v>
      </c>
      <c r="C5" s="23">
        <v>1.3612384259259258E-2</v>
      </c>
      <c r="D5" s="8">
        <v>24978</v>
      </c>
      <c r="E5" s="8">
        <v>43600</v>
      </c>
      <c r="F5" s="53" t="s">
        <v>112</v>
      </c>
      <c r="G5" s="32">
        <f t="shared" si="0"/>
        <v>51.019178082191779</v>
      </c>
      <c r="I5" s="5" t="s">
        <v>120</v>
      </c>
      <c r="J5" s="5"/>
      <c r="K5" s="23"/>
      <c r="L5" s="8"/>
      <c r="M5" s="8"/>
      <c r="N5" s="7"/>
      <c r="O5" s="32">
        <f t="shared" si="1"/>
        <v>0</v>
      </c>
    </row>
    <row r="6" spans="1:15" x14ac:dyDescent="0.3">
      <c r="A6" s="5" t="s">
        <v>121</v>
      </c>
      <c r="B6" s="5"/>
      <c r="C6" s="23"/>
      <c r="D6" s="22"/>
      <c r="E6" s="8"/>
      <c r="F6" s="7"/>
      <c r="G6" s="32">
        <f t="shared" si="0"/>
        <v>0</v>
      </c>
      <c r="I6" s="5" t="s">
        <v>121</v>
      </c>
      <c r="J6" s="5"/>
      <c r="K6" s="23"/>
      <c r="L6" s="22"/>
      <c r="M6" s="8"/>
      <c r="N6" s="7"/>
      <c r="O6" s="32">
        <f t="shared" si="1"/>
        <v>0</v>
      </c>
    </row>
    <row r="7" spans="1:15" x14ac:dyDescent="0.3">
      <c r="A7" s="5" t="s">
        <v>122</v>
      </c>
      <c r="B7" s="5"/>
      <c r="C7" s="23"/>
      <c r="D7" s="22"/>
      <c r="E7" s="8"/>
      <c r="F7" s="7"/>
      <c r="G7" s="32">
        <f t="shared" si="0"/>
        <v>0</v>
      </c>
      <c r="I7" s="5" t="s">
        <v>122</v>
      </c>
      <c r="J7" s="5"/>
      <c r="K7" s="23"/>
      <c r="L7" s="22"/>
      <c r="M7" s="8"/>
      <c r="N7" s="7"/>
      <c r="O7" s="32">
        <f t="shared" si="1"/>
        <v>0</v>
      </c>
    </row>
    <row r="8" spans="1:15" x14ac:dyDescent="0.3">
      <c r="A8" s="5" t="s">
        <v>123</v>
      </c>
      <c r="B8" s="5"/>
      <c r="C8" s="16"/>
      <c r="D8" s="22"/>
      <c r="E8" s="8"/>
      <c r="F8" s="7"/>
      <c r="G8" s="32">
        <f t="shared" si="0"/>
        <v>0</v>
      </c>
      <c r="I8" s="5" t="s">
        <v>123</v>
      </c>
      <c r="J8" s="5"/>
      <c r="K8" s="16"/>
      <c r="L8" s="22"/>
      <c r="M8" s="8"/>
      <c r="N8" s="7"/>
      <c r="O8" s="32">
        <f t="shared" si="1"/>
        <v>0</v>
      </c>
    </row>
    <row r="9" spans="1:15" x14ac:dyDescent="0.3">
      <c r="A9" s="5" t="s">
        <v>124</v>
      </c>
      <c r="B9" s="5"/>
      <c r="C9" s="16"/>
      <c r="D9" s="16"/>
      <c r="E9" s="8"/>
      <c r="F9" s="7"/>
      <c r="G9" s="101"/>
      <c r="I9" s="5" t="s">
        <v>124</v>
      </c>
      <c r="J9" s="5"/>
      <c r="K9" s="16"/>
      <c r="L9" s="16"/>
      <c r="M9" s="8"/>
      <c r="N9" s="7"/>
      <c r="O9" s="101"/>
    </row>
    <row r="10" spans="1:15" x14ac:dyDescent="0.3">
      <c r="A10" s="9" t="s">
        <v>125</v>
      </c>
      <c r="B10" s="9"/>
      <c r="C10" s="18"/>
      <c r="D10" s="18"/>
      <c r="E10" s="15"/>
      <c r="F10" s="11"/>
      <c r="G10" s="102"/>
      <c r="I10" s="9" t="s">
        <v>125</v>
      </c>
      <c r="J10" s="9"/>
      <c r="K10" s="18"/>
      <c r="L10" s="18"/>
      <c r="M10" s="15"/>
      <c r="N10" s="11"/>
      <c r="O10" s="102"/>
    </row>
    <row r="12" spans="1:15" x14ac:dyDescent="0.3">
      <c r="A12" s="103" t="s">
        <v>159</v>
      </c>
      <c r="B12" s="104"/>
      <c r="C12" s="104"/>
      <c r="D12" s="104"/>
      <c r="E12" s="104"/>
      <c r="F12" s="104"/>
      <c r="G12" s="105"/>
      <c r="I12" s="103" t="s">
        <v>163</v>
      </c>
      <c r="J12" s="104"/>
      <c r="K12" s="104"/>
      <c r="L12" s="104"/>
      <c r="M12" s="104"/>
      <c r="N12" s="104"/>
      <c r="O12" s="105"/>
    </row>
    <row r="13" spans="1:15" x14ac:dyDescent="0.3">
      <c r="A13" s="5" t="s">
        <v>117</v>
      </c>
      <c r="B13" s="5" t="s">
        <v>80</v>
      </c>
      <c r="C13" s="23">
        <v>1.5142939814814814E-2</v>
      </c>
      <c r="D13" s="8">
        <v>28302</v>
      </c>
      <c r="E13" s="8">
        <v>42210</v>
      </c>
      <c r="F13" s="50" t="s">
        <v>31</v>
      </c>
      <c r="G13" s="31">
        <f t="shared" ref="G13:G19" si="2">(E13-D13)/365</f>
        <v>38.104109589041094</v>
      </c>
      <c r="I13" s="5" t="s">
        <v>117</v>
      </c>
      <c r="J13" s="5" t="s">
        <v>80</v>
      </c>
      <c r="K13" s="78">
        <v>6.6851851851851843E-2</v>
      </c>
      <c r="L13" s="8">
        <v>28302</v>
      </c>
      <c r="M13" s="8">
        <v>42449</v>
      </c>
      <c r="N13" s="50" t="s">
        <v>31</v>
      </c>
      <c r="O13" s="31">
        <f t="shared" ref="O13:O19" si="3">(M13-L13)/365</f>
        <v>38.758904109589039</v>
      </c>
    </row>
    <row r="14" spans="1:15" x14ac:dyDescent="0.3">
      <c r="A14" s="5" t="s">
        <v>118</v>
      </c>
      <c r="B14" s="5" t="s">
        <v>80</v>
      </c>
      <c r="C14" s="23">
        <v>1.6711921296296294E-2</v>
      </c>
      <c r="D14" s="8">
        <v>28302</v>
      </c>
      <c r="E14" s="8">
        <v>43218</v>
      </c>
      <c r="F14" s="50" t="s">
        <v>31</v>
      </c>
      <c r="G14" s="32">
        <f t="shared" si="2"/>
        <v>40.865753424657534</v>
      </c>
      <c r="I14" s="5" t="s">
        <v>118</v>
      </c>
      <c r="J14" s="5" t="s">
        <v>80</v>
      </c>
      <c r="K14" s="78">
        <v>7.0578703703703713E-2</v>
      </c>
      <c r="L14" s="8">
        <v>28302</v>
      </c>
      <c r="M14" s="8">
        <v>43156</v>
      </c>
      <c r="N14" s="50" t="s">
        <v>31</v>
      </c>
      <c r="O14" s="32">
        <f t="shared" si="3"/>
        <v>40.695890410958903</v>
      </c>
    </row>
    <row r="15" spans="1:15" x14ac:dyDescent="0.3">
      <c r="A15" s="5" t="s">
        <v>119</v>
      </c>
      <c r="B15" s="5"/>
      <c r="C15" s="23"/>
      <c r="D15" s="8"/>
      <c r="E15" s="8"/>
      <c r="F15" s="7"/>
      <c r="G15" s="32">
        <f t="shared" si="2"/>
        <v>0</v>
      </c>
      <c r="I15" s="5" t="s">
        <v>119</v>
      </c>
      <c r="J15" s="5"/>
      <c r="K15" s="23"/>
      <c r="L15" s="8"/>
      <c r="M15" s="8"/>
      <c r="N15" s="7"/>
      <c r="O15" s="32">
        <f t="shared" si="3"/>
        <v>0</v>
      </c>
    </row>
    <row r="16" spans="1:15" x14ac:dyDescent="0.3">
      <c r="A16" s="5" t="s">
        <v>120</v>
      </c>
      <c r="B16" s="5"/>
      <c r="C16" s="23"/>
      <c r="D16" s="8"/>
      <c r="E16" s="8"/>
      <c r="F16" s="7"/>
      <c r="G16" s="32">
        <f t="shared" si="2"/>
        <v>0</v>
      </c>
      <c r="I16" s="5" t="s">
        <v>120</v>
      </c>
      <c r="J16" s="5"/>
      <c r="K16" s="23"/>
      <c r="L16" s="8"/>
      <c r="M16" s="8"/>
      <c r="N16" s="7"/>
      <c r="O16" s="32">
        <f t="shared" si="3"/>
        <v>0</v>
      </c>
    </row>
    <row r="17" spans="1:15" x14ac:dyDescent="0.3">
      <c r="A17" s="5" t="s">
        <v>121</v>
      </c>
      <c r="B17" s="5"/>
      <c r="C17" s="23"/>
      <c r="D17" s="22"/>
      <c r="E17" s="8"/>
      <c r="F17" s="7"/>
      <c r="G17" s="32">
        <f t="shared" si="2"/>
        <v>0</v>
      </c>
      <c r="I17" s="5" t="s">
        <v>121</v>
      </c>
      <c r="J17" s="5"/>
      <c r="K17" s="23"/>
      <c r="L17" s="22"/>
      <c r="M17" s="8"/>
      <c r="N17" s="7"/>
      <c r="O17" s="32">
        <f t="shared" si="3"/>
        <v>0</v>
      </c>
    </row>
    <row r="18" spans="1:15" x14ac:dyDescent="0.3">
      <c r="A18" s="5" t="s">
        <v>122</v>
      </c>
      <c r="B18" s="5"/>
      <c r="C18" s="23"/>
      <c r="D18" s="22"/>
      <c r="E18" s="8"/>
      <c r="F18" s="7"/>
      <c r="G18" s="32">
        <f t="shared" si="2"/>
        <v>0</v>
      </c>
      <c r="I18" s="5" t="s">
        <v>122</v>
      </c>
      <c r="J18" s="5"/>
      <c r="K18" s="23"/>
      <c r="L18" s="22"/>
      <c r="M18" s="8"/>
      <c r="N18" s="7"/>
      <c r="O18" s="32">
        <f t="shared" si="3"/>
        <v>0</v>
      </c>
    </row>
    <row r="19" spans="1:15" x14ac:dyDescent="0.3">
      <c r="A19" s="5" t="s">
        <v>123</v>
      </c>
      <c r="B19" s="5"/>
      <c r="C19" s="16"/>
      <c r="D19" s="22"/>
      <c r="E19" s="8"/>
      <c r="F19" s="7"/>
      <c r="G19" s="32">
        <f t="shared" si="2"/>
        <v>0</v>
      </c>
      <c r="I19" s="5" t="s">
        <v>123</v>
      </c>
      <c r="J19" s="5"/>
      <c r="K19" s="16"/>
      <c r="L19" s="22"/>
      <c r="M19" s="8"/>
      <c r="N19" s="7"/>
      <c r="O19" s="32">
        <f t="shared" si="3"/>
        <v>0</v>
      </c>
    </row>
    <row r="20" spans="1:15" x14ac:dyDescent="0.3">
      <c r="A20" s="5" t="s">
        <v>124</v>
      </c>
      <c r="B20" s="5"/>
      <c r="C20" s="16"/>
      <c r="D20" s="16"/>
      <c r="E20" s="8"/>
      <c r="F20" s="7"/>
      <c r="G20" s="101"/>
      <c r="I20" s="5" t="s">
        <v>124</v>
      </c>
      <c r="J20" s="5"/>
      <c r="K20" s="16"/>
      <c r="L20" s="16"/>
      <c r="M20" s="8"/>
      <c r="N20" s="7"/>
      <c r="O20" s="101"/>
    </row>
    <row r="21" spans="1:15" x14ac:dyDescent="0.3">
      <c r="A21" s="9" t="s">
        <v>125</v>
      </c>
      <c r="B21" s="9"/>
      <c r="C21" s="18"/>
      <c r="D21" s="18"/>
      <c r="E21" s="15"/>
      <c r="F21" s="11"/>
      <c r="G21" s="102"/>
      <c r="I21" s="9" t="s">
        <v>125</v>
      </c>
      <c r="J21" s="9"/>
      <c r="K21" s="18"/>
      <c r="L21" s="18"/>
      <c r="M21" s="15"/>
      <c r="N21" s="11"/>
      <c r="O21" s="102"/>
    </row>
    <row r="23" spans="1:15" x14ac:dyDescent="0.3">
      <c r="A23" s="103" t="s">
        <v>162</v>
      </c>
      <c r="B23" s="104"/>
      <c r="C23" s="104"/>
      <c r="D23" s="104"/>
      <c r="E23" s="104"/>
      <c r="F23" s="104"/>
      <c r="G23" s="105"/>
      <c r="I23" s="103" t="s">
        <v>164</v>
      </c>
      <c r="J23" s="104"/>
      <c r="K23" s="104"/>
      <c r="L23" s="104"/>
      <c r="M23" s="104"/>
      <c r="N23" s="104"/>
      <c r="O23" s="105"/>
    </row>
    <row r="24" spans="1:15" x14ac:dyDescent="0.3">
      <c r="A24" s="5" t="s">
        <v>117</v>
      </c>
      <c r="B24" s="5" t="s">
        <v>80</v>
      </c>
      <c r="C24" s="23">
        <v>3.1720949074074072E-2</v>
      </c>
      <c r="D24" s="8">
        <v>28302</v>
      </c>
      <c r="E24" s="8">
        <v>41847</v>
      </c>
      <c r="F24" s="50" t="s">
        <v>31</v>
      </c>
      <c r="G24" s="31">
        <f t="shared" ref="G24:G30" si="4">(E24-D24)/365</f>
        <v>37.109589041095887</v>
      </c>
      <c r="I24" s="5" t="s">
        <v>117</v>
      </c>
      <c r="J24" s="5" t="s">
        <v>80</v>
      </c>
      <c r="K24" s="78">
        <v>0.10424768518518518</v>
      </c>
      <c r="L24" s="8">
        <v>28302</v>
      </c>
      <c r="M24" s="8">
        <v>42353</v>
      </c>
      <c r="N24" s="50" t="s">
        <v>31</v>
      </c>
      <c r="O24" s="31">
        <f t="shared" ref="O24:O30" si="5">(M24-L24)/365</f>
        <v>38.495890410958907</v>
      </c>
    </row>
    <row r="25" spans="1:15" x14ac:dyDescent="0.3">
      <c r="A25" s="5" t="s">
        <v>118</v>
      </c>
      <c r="B25" s="5"/>
      <c r="C25" s="23"/>
      <c r="D25" s="8"/>
      <c r="E25" s="8"/>
      <c r="F25" s="7"/>
      <c r="G25" s="32">
        <f t="shared" si="4"/>
        <v>0</v>
      </c>
      <c r="I25" s="5" t="s">
        <v>118</v>
      </c>
      <c r="J25" s="5"/>
      <c r="K25" s="23"/>
      <c r="L25" s="8"/>
      <c r="M25" s="8"/>
      <c r="N25" s="7"/>
      <c r="O25" s="32">
        <f t="shared" si="5"/>
        <v>0</v>
      </c>
    </row>
    <row r="26" spans="1:15" x14ac:dyDescent="0.3">
      <c r="A26" s="5" t="s">
        <v>119</v>
      </c>
      <c r="B26" s="5"/>
      <c r="C26" s="23"/>
      <c r="D26" s="8"/>
      <c r="E26" s="8"/>
      <c r="F26" s="7"/>
      <c r="G26" s="32">
        <f t="shared" si="4"/>
        <v>0</v>
      </c>
      <c r="I26" s="5" t="s">
        <v>119</v>
      </c>
      <c r="J26" s="5"/>
      <c r="K26" s="23"/>
      <c r="L26" s="8"/>
      <c r="M26" s="8"/>
      <c r="N26" s="7"/>
      <c r="O26" s="32">
        <f t="shared" si="5"/>
        <v>0</v>
      </c>
    </row>
    <row r="27" spans="1:15" x14ac:dyDescent="0.3">
      <c r="A27" s="5" t="s">
        <v>120</v>
      </c>
      <c r="B27" s="5"/>
      <c r="C27" s="23"/>
      <c r="D27" s="8"/>
      <c r="E27" s="8"/>
      <c r="F27" s="7"/>
      <c r="G27" s="32">
        <f t="shared" si="4"/>
        <v>0</v>
      </c>
      <c r="I27" s="5" t="s">
        <v>120</v>
      </c>
      <c r="J27" s="5"/>
      <c r="K27" s="23"/>
      <c r="L27" s="8"/>
      <c r="M27" s="8"/>
      <c r="N27" s="7"/>
      <c r="O27" s="32">
        <f t="shared" si="5"/>
        <v>0</v>
      </c>
    </row>
    <row r="28" spans="1:15" x14ac:dyDescent="0.3">
      <c r="A28" s="5" t="s">
        <v>121</v>
      </c>
      <c r="B28" s="5"/>
      <c r="C28" s="23"/>
      <c r="D28" s="22"/>
      <c r="E28" s="8"/>
      <c r="F28" s="7"/>
      <c r="G28" s="32">
        <f t="shared" si="4"/>
        <v>0</v>
      </c>
      <c r="I28" s="5" t="s">
        <v>121</v>
      </c>
      <c r="J28" s="5"/>
      <c r="K28" s="23"/>
      <c r="L28" s="22"/>
      <c r="M28" s="8"/>
      <c r="N28" s="7"/>
      <c r="O28" s="32">
        <f t="shared" si="5"/>
        <v>0</v>
      </c>
    </row>
    <row r="29" spans="1:15" x14ac:dyDescent="0.3">
      <c r="A29" s="5" t="s">
        <v>122</v>
      </c>
      <c r="B29" s="5"/>
      <c r="C29" s="23"/>
      <c r="D29" s="22"/>
      <c r="E29" s="8"/>
      <c r="F29" s="7"/>
      <c r="G29" s="32">
        <f t="shared" si="4"/>
        <v>0</v>
      </c>
      <c r="I29" s="5" t="s">
        <v>122</v>
      </c>
      <c r="J29" s="5"/>
      <c r="K29" s="23"/>
      <c r="L29" s="22"/>
      <c r="M29" s="8"/>
      <c r="N29" s="7"/>
      <c r="O29" s="32">
        <f t="shared" si="5"/>
        <v>0</v>
      </c>
    </row>
    <row r="30" spans="1:15" x14ac:dyDescent="0.3">
      <c r="A30" s="5" t="s">
        <v>123</v>
      </c>
      <c r="B30" s="5"/>
      <c r="C30" s="16"/>
      <c r="D30" s="22"/>
      <c r="E30" s="8"/>
      <c r="F30" s="7"/>
      <c r="G30" s="32">
        <f t="shared" si="4"/>
        <v>0</v>
      </c>
      <c r="I30" s="5" t="s">
        <v>123</v>
      </c>
      <c r="J30" s="5"/>
      <c r="K30" s="16"/>
      <c r="L30" s="22"/>
      <c r="M30" s="8"/>
      <c r="N30" s="7"/>
      <c r="O30" s="32">
        <f t="shared" si="5"/>
        <v>0</v>
      </c>
    </row>
    <row r="31" spans="1:15" x14ac:dyDescent="0.3">
      <c r="A31" s="5" t="s">
        <v>124</v>
      </c>
      <c r="B31" s="5"/>
      <c r="C31" s="16"/>
      <c r="D31" s="16"/>
      <c r="E31" s="8"/>
      <c r="F31" s="7"/>
      <c r="G31" s="101"/>
      <c r="I31" s="5" t="s">
        <v>124</v>
      </c>
      <c r="J31" s="5"/>
      <c r="K31" s="16"/>
      <c r="L31" s="16"/>
      <c r="M31" s="8"/>
      <c r="N31" s="7"/>
      <c r="O31" s="101"/>
    </row>
    <row r="32" spans="1:15" x14ac:dyDescent="0.3">
      <c r="A32" s="9" t="s">
        <v>125</v>
      </c>
      <c r="B32" s="9"/>
      <c r="C32" s="18"/>
      <c r="D32" s="18"/>
      <c r="E32" s="15"/>
      <c r="F32" s="11"/>
      <c r="G32" s="102"/>
      <c r="I32" s="9" t="s">
        <v>125</v>
      </c>
      <c r="J32" s="9"/>
      <c r="K32" s="18"/>
      <c r="L32" s="18"/>
      <c r="M32" s="15"/>
      <c r="N32" s="11"/>
      <c r="O32" s="102"/>
    </row>
    <row r="34" spans="9:15" x14ac:dyDescent="0.3">
      <c r="I34" s="103" t="s">
        <v>165</v>
      </c>
      <c r="J34" s="104"/>
      <c r="K34" s="104"/>
      <c r="L34" s="104"/>
      <c r="M34" s="104"/>
      <c r="N34" s="104"/>
      <c r="O34" s="105"/>
    </row>
    <row r="35" spans="9:15" x14ac:dyDescent="0.3">
      <c r="I35" s="5" t="s">
        <v>117</v>
      </c>
      <c r="J35" s="5" t="s">
        <v>80</v>
      </c>
      <c r="K35" s="78">
        <v>0.12469907407407409</v>
      </c>
      <c r="L35" s="8">
        <v>28302</v>
      </c>
      <c r="M35" s="8">
        <v>42064</v>
      </c>
      <c r="N35" s="50" t="s">
        <v>31</v>
      </c>
      <c r="O35" s="31">
        <f t="shared" ref="O35:O41" si="6">(M35-L35)/365</f>
        <v>37.704109589041096</v>
      </c>
    </row>
    <row r="36" spans="9:15" x14ac:dyDescent="0.3">
      <c r="I36" s="5" t="s">
        <v>118</v>
      </c>
      <c r="J36" s="5"/>
      <c r="K36" s="23"/>
      <c r="L36" s="8"/>
      <c r="M36" s="8"/>
      <c r="N36" s="7"/>
      <c r="O36" s="32">
        <f t="shared" si="6"/>
        <v>0</v>
      </c>
    </row>
    <row r="37" spans="9:15" x14ac:dyDescent="0.3">
      <c r="I37" s="5" t="s">
        <v>119</v>
      </c>
      <c r="J37" s="5"/>
      <c r="K37" s="23"/>
      <c r="L37" s="8"/>
      <c r="M37" s="8"/>
      <c r="N37" s="7"/>
      <c r="O37" s="32">
        <f t="shared" si="6"/>
        <v>0</v>
      </c>
    </row>
    <row r="38" spans="9:15" x14ac:dyDescent="0.3">
      <c r="I38" s="5" t="s">
        <v>120</v>
      </c>
      <c r="J38" s="5"/>
      <c r="K38" s="23"/>
      <c r="L38" s="8"/>
      <c r="M38" s="8"/>
      <c r="N38" s="7"/>
      <c r="O38" s="32">
        <f t="shared" si="6"/>
        <v>0</v>
      </c>
    </row>
    <row r="39" spans="9:15" x14ac:dyDescent="0.3">
      <c r="I39" s="5" t="s">
        <v>121</v>
      </c>
      <c r="J39" s="5"/>
      <c r="K39" s="23"/>
      <c r="L39" s="22"/>
      <c r="M39" s="8"/>
      <c r="N39" s="7"/>
      <c r="O39" s="32">
        <f t="shared" si="6"/>
        <v>0</v>
      </c>
    </row>
    <row r="40" spans="9:15" x14ac:dyDescent="0.3">
      <c r="I40" s="5" t="s">
        <v>122</v>
      </c>
      <c r="J40" s="5"/>
      <c r="K40" s="23"/>
      <c r="L40" s="22"/>
      <c r="M40" s="8"/>
      <c r="N40" s="7"/>
      <c r="O40" s="32">
        <f t="shared" si="6"/>
        <v>0</v>
      </c>
    </row>
    <row r="41" spans="9:15" x14ac:dyDescent="0.3">
      <c r="I41" s="5" t="s">
        <v>123</v>
      </c>
      <c r="J41" s="5"/>
      <c r="K41" s="16"/>
      <c r="L41" s="22"/>
      <c r="M41" s="8"/>
      <c r="N41" s="7"/>
      <c r="O41" s="32">
        <f t="shared" si="6"/>
        <v>0</v>
      </c>
    </row>
    <row r="42" spans="9:15" x14ac:dyDescent="0.3">
      <c r="I42" s="5" t="s">
        <v>124</v>
      </c>
      <c r="J42" s="5"/>
      <c r="K42" s="16"/>
      <c r="L42" s="16"/>
      <c r="M42" s="8"/>
      <c r="N42" s="7"/>
      <c r="O42" s="101"/>
    </row>
    <row r="43" spans="9:15" x14ac:dyDescent="0.3">
      <c r="I43" s="9" t="s">
        <v>125</v>
      </c>
      <c r="J43" s="9"/>
      <c r="K43" s="18"/>
      <c r="L43" s="18"/>
      <c r="M43" s="15"/>
      <c r="N43" s="11"/>
      <c r="O43" s="102"/>
    </row>
    <row r="45" spans="9:15" x14ac:dyDescent="0.3">
      <c r="I45" s="103" t="s">
        <v>166</v>
      </c>
      <c r="J45" s="104"/>
      <c r="K45" s="104"/>
      <c r="L45" s="104"/>
      <c r="M45" s="104"/>
      <c r="N45" s="104"/>
      <c r="O45" s="105"/>
    </row>
    <row r="46" spans="9:15" x14ac:dyDescent="0.3">
      <c r="I46" s="5" t="s">
        <v>117</v>
      </c>
      <c r="J46" s="5" t="s">
        <v>80</v>
      </c>
      <c r="K46" s="78">
        <v>0.18199074074074073</v>
      </c>
      <c r="L46" s="8">
        <v>28302</v>
      </c>
      <c r="M46" s="8">
        <v>41917</v>
      </c>
      <c r="N46" s="50" t="s">
        <v>31</v>
      </c>
      <c r="O46" s="31">
        <f t="shared" ref="O46:O52" si="7">(M46-L46)/365</f>
        <v>37.301369863013697</v>
      </c>
    </row>
    <row r="47" spans="9:15" x14ac:dyDescent="0.3">
      <c r="I47" s="5" t="s">
        <v>118</v>
      </c>
      <c r="J47" s="5"/>
      <c r="K47" s="23"/>
      <c r="L47" s="8"/>
      <c r="M47" s="8"/>
      <c r="N47" s="7"/>
      <c r="O47" s="32">
        <f t="shared" si="7"/>
        <v>0</v>
      </c>
    </row>
    <row r="48" spans="9:15" x14ac:dyDescent="0.3">
      <c r="I48" s="5" t="s">
        <v>119</v>
      </c>
      <c r="J48" s="5"/>
      <c r="K48" s="23"/>
      <c r="L48" s="8"/>
      <c r="M48" s="8"/>
      <c r="N48" s="7"/>
      <c r="O48" s="32">
        <f t="shared" si="7"/>
        <v>0</v>
      </c>
    </row>
    <row r="49" spans="9:15" x14ac:dyDescent="0.3">
      <c r="I49" s="5" t="s">
        <v>120</v>
      </c>
      <c r="J49" s="5"/>
      <c r="K49" s="23"/>
      <c r="L49" s="8"/>
      <c r="M49" s="8"/>
      <c r="N49" s="7"/>
      <c r="O49" s="32">
        <f t="shared" si="7"/>
        <v>0</v>
      </c>
    </row>
    <row r="50" spans="9:15" x14ac:dyDescent="0.3">
      <c r="I50" s="5" t="s">
        <v>121</v>
      </c>
      <c r="J50" s="5"/>
      <c r="K50" s="23"/>
      <c r="L50" s="22"/>
      <c r="M50" s="8"/>
      <c r="N50" s="7"/>
      <c r="O50" s="32">
        <f t="shared" si="7"/>
        <v>0</v>
      </c>
    </row>
    <row r="51" spans="9:15" x14ac:dyDescent="0.3">
      <c r="I51" s="5" t="s">
        <v>122</v>
      </c>
      <c r="J51" s="5"/>
      <c r="K51" s="23"/>
      <c r="L51" s="22"/>
      <c r="M51" s="8"/>
      <c r="N51" s="7"/>
      <c r="O51" s="32">
        <f t="shared" si="7"/>
        <v>0</v>
      </c>
    </row>
    <row r="52" spans="9:15" x14ac:dyDescent="0.3">
      <c r="I52" s="5" t="s">
        <v>123</v>
      </c>
      <c r="J52" s="5"/>
      <c r="K52" s="16"/>
      <c r="L52" s="22"/>
      <c r="M52" s="8"/>
      <c r="N52" s="7"/>
      <c r="O52" s="32">
        <f t="shared" si="7"/>
        <v>0</v>
      </c>
    </row>
    <row r="53" spans="9:15" x14ac:dyDescent="0.3">
      <c r="I53" s="5" t="s">
        <v>124</v>
      </c>
      <c r="J53" s="5"/>
      <c r="K53" s="16"/>
      <c r="L53" s="16"/>
      <c r="M53" s="8"/>
      <c r="N53" s="7"/>
      <c r="O53" s="101"/>
    </row>
    <row r="54" spans="9:15" x14ac:dyDescent="0.3">
      <c r="I54" s="9" t="s">
        <v>125</v>
      </c>
      <c r="J54" s="9"/>
      <c r="K54" s="18"/>
      <c r="L54" s="18"/>
      <c r="M54" s="15"/>
      <c r="N54" s="11"/>
      <c r="O54" s="102"/>
    </row>
  </sheetData>
  <mergeCells count="8">
    <mergeCell ref="A1:G1"/>
    <mergeCell ref="A12:G12"/>
    <mergeCell ref="I1:O1"/>
    <mergeCell ref="A23:G23"/>
    <mergeCell ref="I12:O12"/>
    <mergeCell ref="I23:O23"/>
    <mergeCell ref="I34:O34"/>
    <mergeCell ref="I45:O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VELOCIDAD</vt:lpstr>
      <vt:lpstr>MEDIO FONDO</vt:lpstr>
      <vt:lpstr>FONDO</vt:lpstr>
      <vt:lpstr>VALLAS</vt:lpstr>
      <vt:lpstr>RUTA</vt:lpstr>
      <vt:lpstr>SALTOS</vt:lpstr>
      <vt:lpstr>LANZAMIENTOS</vt:lpstr>
      <vt:lpstr>DECATHLON</vt:lpstr>
      <vt:lpstr>MARCHA</vt:lpstr>
      <vt:lpstr>RELEVOS</vt:lpstr>
      <vt:lpstr>RANKING</vt:lpstr>
      <vt:lpstr>CLUBES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Erabaki</dc:creator>
  <cp:lastModifiedBy>Erabaki</cp:lastModifiedBy>
  <dcterms:created xsi:type="dcterms:W3CDTF">2023-04-28T10:05:48Z</dcterms:created>
  <dcterms:modified xsi:type="dcterms:W3CDTF">2025-06-21T17:43:52Z</dcterms:modified>
</cp:coreProperties>
</file>